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340" windowWidth="12120" windowHeight="7815" tabRatio="940" firstSheet="3" activeTab="7"/>
  </bookViews>
  <sheets>
    <sheet name="Demostrativo I" sheetId="1" r:id="rId1"/>
    <sheet name="Demonstrativo II" sheetId="2" r:id="rId2"/>
    <sheet name="Demonstrativo III" sheetId="3" r:id="rId3"/>
    <sheet name="Demonstrativo IV" sheetId="4" r:id="rId4"/>
    <sheet name="Demonstrativo V" sheetId="5" r:id="rId5"/>
    <sheet name="Demonstrativo VI" sheetId="6" r:id="rId6"/>
    <sheet name="Demonstrativo VII" sheetId="7" r:id="rId7"/>
    <sheet name="Demonstrativo VIII" sheetId="8" r:id="rId8"/>
    <sheet name="Anexo VI - Nominal (RPPS)" sheetId="9" state="hidden" r:id="rId9"/>
  </sheets>
  <definedNames>
    <definedName name="_xlnm.Print_Area" localSheetId="8">'Anexo VI - Nominal (RPPS)'!$A$1:$G$29</definedName>
    <definedName name="_xlnm.Print_Area" localSheetId="1">'Demonstrativo II'!$A$1:$G$41</definedName>
    <definedName name="_xlnm.Print_Area" localSheetId="2">'Demonstrativo III'!$A$1:$P$47</definedName>
    <definedName name="_xlnm.Print_Area" localSheetId="3">'Demonstrativo IV'!$A$3:$I$36</definedName>
    <definedName name="_xlnm.Print_Area" localSheetId="4">'Demonstrativo V'!$A$1:$D$43</definedName>
    <definedName name="_xlnm.Print_Area" localSheetId="5">'Demonstrativo VI'!$A$1:$F$66</definedName>
    <definedName name="_xlnm.Print_Area" localSheetId="6">'Demonstrativo VII'!$A$1:$F$29</definedName>
    <definedName name="_xlnm.Print_Area" localSheetId="7">'Demonstrativo VIII'!$A$1:$B$33</definedName>
    <definedName name="_xlnm.Print_Area" localSheetId="0">'Demostrativo I'!$A$1:$J$46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<sst xmlns="http://schemas.openxmlformats.org/spreadsheetml/2006/main" count="368" uniqueCount="228">
  <si>
    <t>LEI DE DIRETRIZES ORÇAMENTÁRIAS</t>
  </si>
  <si>
    <t>ANEXO DE  METAS FISCAIS</t>
  </si>
  <si>
    <t>METAS ANUAIS</t>
  </si>
  <si>
    <t>LRF, art. 4º, § 1</t>
  </si>
  <si>
    <t>Valor</t>
  </si>
  <si>
    <t>% PIB</t>
  </si>
  <si>
    <t>Corrente</t>
  </si>
  <si>
    <t>Constante</t>
  </si>
  <si>
    <t>(a / PIB)</t>
  </si>
  <si>
    <t>(b / PIB)</t>
  </si>
  <si>
    <t>(c / PIB)</t>
  </si>
  <si>
    <t>x 100</t>
  </si>
  <si>
    <t xml:space="preserve">  Receita Total</t>
  </si>
  <si>
    <t xml:space="preserve">  Receitas Não-Financeiras (I)</t>
  </si>
  <si>
    <t xml:space="preserve"> Despesa Total</t>
  </si>
  <si>
    <t>Despesas Não-Financeiras (II)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</si>
  <si>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</si>
  <si>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</si>
  <si>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</si>
  <si>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</si>
  <si>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 xml:space="preserve">AVALIAÇÃO DO CUMPRIMENTO DAS METAS FISCAIS   DO EXERCÍCIO ANTERIOR                            </t>
  </si>
  <si>
    <t>LRF, art. 4º, §2º, inciso I</t>
  </si>
  <si>
    <t>Margem Líquida de Expansão de DOCC (III-IV)</t>
  </si>
  <si>
    <t>Saldo Utilizado da Margem Bruta (IV)</t>
  </si>
  <si>
    <t>Receita Total</t>
  </si>
  <si>
    <t>Receita Não-Financeira (I)</t>
  </si>
  <si>
    <t>Despesa Total</t>
  </si>
  <si>
    <t>Despesa Não-Financeira (II)</t>
  </si>
  <si>
    <t>Resultado Primário (I–II)</t>
  </si>
  <si>
    <t xml:space="preserve">Dívida Pública Consolidada </t>
  </si>
  <si>
    <t>Dívida Consolidada Líquida</t>
  </si>
  <si>
    <t>METAS FISCAIS ATUAIS COMPARADAS COM AS FIXADAS  NOS TRÊS EXERCÍCIOS ANTERIORES</t>
  </si>
  <si>
    <t>LRF, art.4º, §2º, inciso II</t>
  </si>
  <si>
    <t>VALORES A PREÇOS CORRENTES</t>
  </si>
  <si>
    <t xml:space="preserve">     Receita Total </t>
  </si>
  <si>
    <t>Receitas Não-Financeiras (I)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</si>
  <si>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</si>
  <si>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</si>
  <si>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</si>
  <si>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</si>
  <si>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</si>
  <si>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EVOLUÇÃO DO PATRIMÔNIO LÍQUIDO</t>
  </si>
  <si>
    <t>LRF, art.4º, §2º, inciso III</t>
  </si>
  <si>
    <t>PATRIMÔNIO LÍQUIDO</t>
  </si>
  <si>
    <t>Patrimônio/Capital</t>
  </si>
  <si>
    <t>Reservas</t>
  </si>
  <si>
    <t>Resultado Acumulado</t>
  </si>
  <si>
    <t>REGIME PREVIDENCIÁRIO</t>
  </si>
  <si>
    <t>ORIGEM E APLICAÇÃO DOS RECURSOS OBTIDOS COM A ALIENAÇÃO DE ATIVOS</t>
  </si>
  <si>
    <t xml:space="preserve">    ALIENAÇÃO DE ATIVOS </t>
  </si>
  <si>
    <t>DESPESAS                                                                                          LIQUIDADAS</t>
  </si>
  <si>
    <t xml:space="preserve">   DESPESAS DE CAPITAL</t>
  </si>
  <si>
    <t xml:space="preserve">         Investimentos</t>
  </si>
  <si>
    <t xml:space="preserve">         Inversões Financeiras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</si>
  <si>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</si>
  <si>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</si>
  <si>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</si>
  <si>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>RECEITAS E DESPESAS PREVIDENCIÁRIAS DO RPPS</t>
  </si>
  <si>
    <t>LRF, art.4º, §2º, inciso IV, alínea a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</si>
  <si>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</si>
  <si>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</si>
  <si>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</si>
  <si>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</si>
  <si>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</si>
  <si>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</si>
  <si>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</si>
  <si>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</si>
  <si>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</si>
  <si>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</si>
  <si>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</si>
  <si>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</si>
  <si>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</si>
  <si>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</si>
  <si>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ADMINISTRAÇÃO GERAL</t>
  </si>
  <si>
    <t xml:space="preserve">   Despesas Correntes</t>
  </si>
  <si>
    <t xml:space="preserve">   Despesas de Capital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</si>
  <si>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</si>
  <si>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</si>
  <si>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</si>
  <si>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</si>
  <si>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</si>
  <si>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</si>
  <si>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</si>
  <si>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REPASSE CONTRIB. PATRONAL (a)</t>
  </si>
  <si>
    <t>Valor                     (b)</t>
  </si>
  <si>
    <t>Valor                      ( c )</t>
  </si>
  <si>
    <t>PIB PROJETADO/IPARDES 2009</t>
  </si>
  <si>
    <t>NILSON FRANCISCO TOGNATO</t>
  </si>
  <si>
    <t>CRCPR 033866/O/6</t>
  </si>
  <si>
    <t>INFLAÇÃO PROJETADA 2009</t>
  </si>
  <si>
    <t>CRCPR 033866/O-6</t>
  </si>
  <si>
    <t>Valor                (d)=(a+b-c)</t>
  </si>
  <si>
    <t>REPASSE RECEBIDO P/COBERTURA DE DÉFICIT RPPS                                      (e)</t>
  </si>
  <si>
    <t xml:space="preserve">          -</t>
  </si>
  <si>
    <t>(-)  Transferências constitucionais</t>
  </si>
  <si>
    <t>DISPONIBILIDADES FINANCEIRAS DO RPPS</t>
  </si>
  <si>
    <t>PROJEÇÃO ATUARIAL DO RPPS</t>
  </si>
  <si>
    <t>RECEITAS PREVID.</t>
  </si>
  <si>
    <t>DESPESAS PREVID.</t>
  </si>
  <si>
    <t>RESULTADO PREVID.</t>
  </si>
  <si>
    <t>ESTIMATIVA E COMPENSAÇÃO DA RENÚNCIA DE RECEITA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</si>
  <si>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</si>
  <si>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</si>
  <si>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</si>
  <si>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</si>
  <si>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</si>
  <si>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 xml:space="preserve">MARGEM DE EXPANSÃO DAS DESPESAS OBRIGATÓRIAS DE CARÁTER CONTINUADO  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</si>
  <si>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</si>
  <si>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</si>
  <si>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</si>
  <si>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</si>
  <si>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</si>
  <si>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 xml:space="preserve">   Impacto de Novas DOCC</t>
  </si>
  <si>
    <t xml:space="preserve">      (a)</t>
  </si>
  <si>
    <t xml:space="preserve">Variação </t>
  </si>
  <si>
    <t>%               (c/a) x 100</t>
  </si>
  <si>
    <t xml:space="preserve">TOTAL </t>
  </si>
  <si>
    <t xml:space="preserve">SALDO FINANCEIRO </t>
  </si>
  <si>
    <t>( c) = (a-b)+(f)</t>
  </si>
  <si>
    <t>(f) = (d-e)+(g)</t>
  </si>
  <si>
    <t xml:space="preserve">          (g)</t>
  </si>
  <si>
    <t xml:space="preserve">    (-) Restos a Pagar Processados</t>
  </si>
  <si>
    <t>DÍVIDA FISCAL LÍQUIDA (III + IV - V)</t>
  </si>
  <si>
    <t>&lt;ESFERA DE GOVERNO&gt;</t>
  </si>
  <si>
    <t>RELATÓRIO RESUMIDO DA EXECUÇÃO ORÇAMENTÁRIA</t>
  </si>
  <si>
    <t>ORÇAMENTOS FISCAL E DA SEGURIDADE SOCIAL</t>
  </si>
  <si>
    <t>&lt;PERÍODO DE REFERÊNCIA&gt;</t>
  </si>
  <si>
    <t>R$ milhares</t>
  </si>
  <si>
    <t>RECEITAS REALIZADAS</t>
  </si>
  <si>
    <t>No Bimestre</t>
  </si>
  <si>
    <t>%</t>
  </si>
  <si>
    <t>Até o Bimestre</t>
  </si>
  <si>
    <t>(a)</t>
  </si>
  <si>
    <t>(b)</t>
  </si>
  <si>
    <t>(c)</t>
  </si>
  <si>
    <t>RECEITAS CORRENTES</t>
  </si>
  <si>
    <t>FONTE: SISTEMA GERENCIAL DE CONTABILIDADE DO MUNICÍPIO DE QUARTO CENTENÁRIO - ESTADO DO PARANÁ</t>
  </si>
  <si>
    <t>PIB PROJETADO/IPARDES 2008</t>
  </si>
  <si>
    <t>NÃO HÁ REGIME DE PRÓPRIO DE PREVIDÊNCIA NO MUNICÍPIO DE QUARTO CENTENÁRIO - ESTADO DO PARANÁ</t>
  </si>
  <si>
    <t>FONTE: SISTEMA GERENCIAL DE CONTABILIDADE DO MUNICÍPIO DE QUARTO CENTENÁRIO - PR</t>
  </si>
  <si>
    <t>FONTE: SISTEMA DE CONTABILIDADE GERENCIAL DO MUNICÍPIO DE QUARTO CENTENÁRIO - PARANÁ</t>
  </si>
  <si>
    <t>FONTE: SECRETARIA DE FINANÇAS DO MUNICÍPIO DE QUARTO CENTENÁRIO - ESTADO DO PARANÁ</t>
  </si>
  <si>
    <t>IPTU</t>
  </si>
  <si>
    <t>INTENSIFICAÇÃO DA ARRECADAÇÃO AOS DEMAIS CONTRIBUINTES</t>
  </si>
  <si>
    <t>FONTE: DEPARTAMENTO DE TRIBUTAÇÃO\ARRECADAÇÃO</t>
  </si>
  <si>
    <t>APOSENTADOS E PENSIONISTAS</t>
  </si>
  <si>
    <t>RECEITAS DE CAPITAL</t>
  </si>
  <si>
    <t xml:space="preserve">        Alienação de Bens Móveis</t>
  </si>
  <si>
    <t xml:space="preserve">        Alienação de Bens Imóveis</t>
  </si>
  <si>
    <t>SALDO</t>
  </si>
  <si>
    <t>(d)</t>
  </si>
  <si>
    <t>(e)</t>
  </si>
  <si>
    <t>INFLAÇÃO PROJETADA 2007</t>
  </si>
  <si>
    <t>INFLAÇÃO PROJETADA 2008</t>
  </si>
  <si>
    <t>PIB PROJETADO/IPARDES 2005</t>
  </si>
  <si>
    <t>PIB PROJETADO/IPARDES 2006</t>
  </si>
  <si>
    <t>FONTE: IBGE/IPARDES</t>
  </si>
  <si>
    <t>PREFEITURA MUNICIPAL DE QUARTO CENTENÁRIO - ESTADO DO PARANA</t>
  </si>
  <si>
    <t>PIB PROJETADO/IPARDES 2007</t>
  </si>
  <si>
    <t>PIB PROJETADO/IPARDES 2004</t>
  </si>
  <si>
    <t>PIB PROJETADO/IPARDES 2003</t>
  </si>
  <si>
    <t>REINALDO KRACHINSKI</t>
  </si>
  <si>
    <t>PREFEITO MUNICIPAL</t>
  </si>
  <si>
    <t>PREFEITURA MUNICIPAL DE QUARTO CENTENÁRIO - ESTADO DO PARANÁ</t>
  </si>
  <si>
    <t>NÃO HÁ REGIME PRÓPRIO DE PREVIDÊNCIA NO MUNICÍPIO DE QUARTO CENTENÁRIO</t>
  </si>
  <si>
    <t>PREFEITURA MUNICIPAL DE QUARTO CENTENÁRIO - ESTADO DO PARANPA</t>
  </si>
  <si>
    <t>NÃO HÁ REGIME PROPRIO DE PREVIDÊNCIA NO MUNICIPIO DE QUARTO CENTENÁRIO</t>
  </si>
  <si>
    <t>FONTE:</t>
  </si>
  <si>
    <t>PREVIDÊNCIA SOCIAL</t>
  </si>
  <si>
    <t>TOTAL</t>
  </si>
  <si>
    <t>ESPECIFICAÇÃO</t>
  </si>
  <si>
    <t>DEDUÇÕES (II)</t>
  </si>
  <si>
    <t>PREFEITURA MUNICIPAL DE QUARTO CENTENARIO - ESTADO DO PARANÁ</t>
  </si>
  <si>
    <t>RECEITAS PREVIDENCIÁRIAS</t>
  </si>
  <si>
    <t>DESPESAS PREVIDENCIÁRIAS</t>
  </si>
  <si>
    <t>PERÍODO DE REFERÊNCIA</t>
  </si>
  <si>
    <t>DEMONSTRATIVO DO RESULTADO NOMINAL</t>
  </si>
  <si>
    <t xml:space="preserve"> LRF, art 53, inciso III - Anexo VI</t>
  </si>
  <si>
    <t>Em 31/Dez/&lt;Exercício Anterior&gt;</t>
  </si>
  <si>
    <t>Em &lt;Bimestre Anterior&gt;</t>
  </si>
  <si>
    <t>Em &lt;Bimestre&gt;</t>
  </si>
  <si>
    <t>DÍVIDA CONSOLIDADA (I)</t>
  </si>
  <si>
    <t xml:space="preserve">    Ativo Disponível</t>
  </si>
  <si>
    <t xml:space="preserve">    Haveres Financeiros</t>
  </si>
  <si>
    <t>DÍVIDA CONSOLIDADA LÍQUIDA (III) = (I - II)</t>
  </si>
  <si>
    <t>RECEITA DE PRIVATIZAÇÕES (IV)</t>
  </si>
  <si>
    <t>PASSIVOS RECONHECIDOS (V)</t>
  </si>
  <si>
    <t>RESULTADO NOMINAL</t>
  </si>
  <si>
    <t>DISCRIMINAÇÃO DA META FISCAL</t>
  </si>
  <si>
    <t>VALOR</t>
  </si>
  <si>
    <t>META DE RESULTADO NOMINAL FIXADA NO ANEXO DE METAS FISCAIS DA LDO P/ O EXERCÍCIO DE REFERÊNCIA</t>
  </si>
  <si>
    <t>(f)</t>
  </si>
  <si>
    <t>EXERCÍCIO</t>
  </si>
  <si>
    <t>APLICAÇÃO DOS RECURSOS DA ALIENAÇÃO DE ATIVOS</t>
  </si>
  <si>
    <t xml:space="preserve">        Amortização da Dívida</t>
  </si>
  <si>
    <t>Resultado Nominal</t>
  </si>
  <si>
    <t>4.6.2.2 ENTES FEDERADOS QUE POSSUEM REGIME PRÓPRIO DE PREVIDÊNCIA SOCIAL INSTITUÍDOS DE ACORDO COM A LEI 9.717/98</t>
  </si>
  <si>
    <t>DÍVIDA CONSOLIDADA PREVIDENCIÁRIA (IV)</t>
  </si>
  <si>
    <t>DEDUÇÕES (V)</t>
  </si>
  <si>
    <t xml:space="preserve">    Investimentos do RPPS</t>
  </si>
  <si>
    <t>DÍVIDA CONSOLIDADA LÍQUIDA PREVIDENCIÁRIA (VI) = (IV - V)</t>
  </si>
  <si>
    <t>PASSIVOS RECONHECIDOS (VII)</t>
  </si>
  <si>
    <t>DÍVIDA FISCAL LÍQUIDA PREVIDENCIÁRIA (VI - VII)</t>
  </si>
  <si>
    <t>Exceto o Regime Previdenciário                                       (c - b)</t>
  </si>
  <si>
    <t>Incluindo o Regime Previdenciário                                           [(c + f) - (b + e)]</t>
  </si>
  <si>
    <t>Exceto o Regime Previdenciário                                    (c - a)</t>
  </si>
  <si>
    <t>Incluindo o Regime Previdenciário                                        [(c + f) - (a + d)]</t>
  </si>
  <si>
    <t>(-)  Transferências ao FUNDEB</t>
  </si>
  <si>
    <t>Valor Previsto 2007</t>
  </si>
  <si>
    <t>Valor              ( c) = (b-a)</t>
  </si>
  <si>
    <t>2002 = PATRIMONIO LÍQUIDO</t>
  </si>
  <si>
    <t xml:space="preserve">DEMONSTRATIVO VI – AVALIAÇÃO DA SITUAÇÃO FINANCEIRA E ATUARIAL DO REGIME PRÓPRIO DE PREVIDÊNCIA DOS SERVIDORES PÚBLICOS </t>
  </si>
  <si>
    <t>DEMONSTRATIVO VII – ESTIMATIVA E COMPENSAÇÃO DA RENÚNCIA DE RECEITA</t>
  </si>
  <si>
    <t>R$</t>
  </si>
  <si>
    <t xml:space="preserve">R$ </t>
  </si>
  <si>
    <t>PIB PROJETADO/IPARDES 2010</t>
  </si>
  <si>
    <t>INFLAÇÃO PROJETADA 2010</t>
  </si>
  <si>
    <t>QUARTO CENTENÁRIO - PR, 19 DE ABRIL DE 2007.</t>
  </si>
  <si>
    <t>I-Metas Previstas em 2006</t>
  </si>
  <si>
    <t>II-Metas Realizadas em 2006</t>
  </si>
  <si>
    <t>QUARTO CENTENÁRIO - PR, 19 ABRIL DE 2007.</t>
  </si>
  <si>
    <t>QUARTO CENTENÁRIO - PR, 19 DE ABRIL DE 2007</t>
  </si>
  <si>
    <t>DEMONSTRATIVO I – METAS ANUAIS</t>
  </si>
  <si>
    <t xml:space="preserve">DEMONSTRATIVO II – AVALIAÇÃO DO CUMPRIMENTO DAS METAS FISCAIS DO EXERCÍCIO ANTERIOR </t>
  </si>
  <si>
    <t>DEMONSTRATIVO III – METAS FISCAIS ATUAIS COMPARADAS COM AS FIXADAS NOS TRÊS EXERCÍCIOS ANTERIORES</t>
  </si>
  <si>
    <t>DEMONSTRATIVO IV – EVOLUÇÃO DO PATRIMÔNIO LÍQUIDO</t>
  </si>
  <si>
    <t xml:space="preserve">DEMONSTRATIVO V – ORIGEM E APLICAÇÃO DOS RECURSOS OBTIDOS COM A ALIENAÇÃO DE ATIVOS </t>
  </si>
  <si>
    <t>DEMONSTRATIVO VIII – MARGEM DE EXPANSÃO DAS DESPESAS OBRIGATÓRIAS DE CARÁTER CONTINUADO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</si>
</sst>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_);\(#,##0.0\)"/>
    <numFmt numFmtId="165" formatCode="0.0000"/>
    <numFmt numFmtId="166" formatCode="_(* #,##0_);_(* \(#,##0\);_(* &quot;-&quot;??_);_(@_)"/>
    <numFmt numFmtId="167" formatCode="_(* #,##0.0000_);_(* \(#,##0.0000\);_(* &quot;-&quot;??_);_(@_)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_(* #,##0.000_);_(* \(#,##0.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8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/>
    </xf>
    <xf numFmtId="0" fontId="4" fillId="2" borderId="7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NumberFormat="1" applyFont="1" applyFill="1" applyAlignment="1">
      <alignment/>
    </xf>
    <xf numFmtId="0" fontId="4" fillId="2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8" fontId="4" fillId="0" borderId="11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3" fontId="4" fillId="0" borderId="10" xfId="20" applyFont="1" applyBorder="1" applyAlignment="1">
      <alignment wrapText="1"/>
    </xf>
    <xf numFmtId="0" fontId="4" fillId="0" borderId="0" xfId="0" applyFont="1" applyBorder="1" applyAlignment="1">
      <alignment horizontal="left"/>
    </xf>
    <xf numFmtId="43" fontId="6" fillId="0" borderId="0" xfId="20" applyFont="1" applyAlignment="1">
      <alignment/>
    </xf>
    <xf numFmtId="10" fontId="6" fillId="0" borderId="0" xfId="0" applyNumberFormat="1" applyFont="1" applyAlignment="1">
      <alignment/>
    </xf>
    <xf numFmtId="10" fontId="6" fillId="0" borderId="0" xfId="20" applyNumberFormat="1" applyFont="1" applyAlignment="1">
      <alignment/>
    </xf>
    <xf numFmtId="0" fontId="4" fillId="0" borderId="11" xfId="0" applyFont="1" applyBorder="1" applyAlignment="1">
      <alignment horizontal="justify" wrapText="1"/>
    </xf>
    <xf numFmtId="0" fontId="4" fillId="0" borderId="12" xfId="0" applyFont="1" applyBorder="1" applyAlignment="1">
      <alignment wrapText="1"/>
    </xf>
    <xf numFmtId="43" fontId="4" fillId="0" borderId="10" xfId="20" applyFont="1" applyBorder="1" applyAlignment="1">
      <alignment vertical="top" wrapText="1"/>
    </xf>
    <xf numFmtId="0" fontId="6" fillId="0" borderId="0" xfId="0" applyFont="1" applyAlignment="1">
      <alignment horizontal="left" indent="15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8" fontId="6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3" fontId="4" fillId="0" borderId="10" xfId="20" applyFont="1" applyBorder="1" applyAlignment="1">
      <alignment vertical="top"/>
    </xf>
    <xf numFmtId="43" fontId="4" fillId="0" borderId="10" xfId="20" applyFont="1" applyBorder="1" applyAlignment="1">
      <alignment/>
    </xf>
    <xf numFmtId="0" fontId="4" fillId="0" borderId="4" xfId="0" applyFont="1" applyBorder="1" applyAlignment="1">
      <alignment horizontal="center"/>
    </xf>
    <xf numFmtId="2" fontId="4" fillId="0" borderId="10" xfId="0" applyNumberFormat="1" applyFont="1" applyBorder="1" applyAlignment="1">
      <alignment vertical="top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1"/>
    </xf>
    <xf numFmtId="0" fontId="4" fillId="0" borderId="11" xfId="0" applyFont="1" applyBorder="1" applyAlignment="1">
      <alignment vertical="top" wrapText="1"/>
    </xf>
    <xf numFmtId="8" fontId="4" fillId="0" borderId="11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3" fontId="4" fillId="0" borderId="9" xfId="20" applyFont="1" applyBorder="1" applyAlignment="1">
      <alignment vertical="top" wrapText="1"/>
    </xf>
    <xf numFmtId="43" fontId="4" fillId="0" borderId="0" xfId="20" applyFont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wrapText="1"/>
    </xf>
    <xf numFmtId="8" fontId="4" fillId="0" borderId="16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43" fontId="4" fillId="0" borderId="5" xfId="20" applyFont="1" applyBorder="1" applyAlignment="1">
      <alignment wrapText="1"/>
    </xf>
    <xf numFmtId="0" fontId="4" fillId="0" borderId="6" xfId="0" applyFont="1" applyBorder="1" applyAlignment="1">
      <alignment wrapText="1"/>
    </xf>
    <xf numFmtId="43" fontId="4" fillId="0" borderId="6" xfId="2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3" borderId="9" xfId="0" applyFont="1" applyFill="1" applyBorder="1" applyAlignment="1">
      <alignment wrapText="1"/>
    </xf>
    <xf numFmtId="39" fontId="4" fillId="0" borderId="6" xfId="20" applyNumberFormat="1" applyFont="1" applyBorder="1" applyAlignment="1">
      <alignment vertical="top" wrapText="1"/>
    </xf>
    <xf numFmtId="39" fontId="4" fillId="0" borderId="9" xfId="20" applyNumberFormat="1" applyFont="1" applyBorder="1" applyAlignment="1">
      <alignment vertical="top" wrapText="1"/>
    </xf>
    <xf numFmtId="4" fontId="4" fillId="0" borderId="5" xfId="0" applyNumberFormat="1" applyFont="1" applyBorder="1" applyAlignment="1">
      <alignment vertical="top" wrapText="1"/>
    </xf>
    <xf numFmtId="4" fontId="4" fillId="0" borderId="0" xfId="0" applyNumberFormat="1" applyFont="1" applyAlignment="1">
      <alignment vertical="top" wrapText="1"/>
    </xf>
    <xf numFmtId="4" fontId="4" fillId="0" borderId="5" xfId="20" applyNumberFormat="1" applyFont="1" applyBorder="1" applyAlignment="1">
      <alignment vertical="top" wrapText="1"/>
    </xf>
    <xf numFmtId="4" fontId="4" fillId="0" borderId="0" xfId="20" applyNumberFormat="1" applyFont="1" applyAlignment="1">
      <alignment vertical="top" wrapText="1"/>
    </xf>
    <xf numFmtId="4" fontId="4" fillId="0" borderId="6" xfId="20" applyNumberFormat="1" applyFont="1" applyBorder="1" applyAlignment="1">
      <alignment vertical="top" wrapText="1"/>
    </xf>
    <xf numFmtId="4" fontId="4" fillId="0" borderId="9" xfId="20" applyNumberFormat="1" applyFont="1" applyBorder="1" applyAlignment="1">
      <alignment vertical="top" wrapText="1"/>
    </xf>
    <xf numFmtId="4" fontId="4" fillId="0" borderId="6" xfId="0" applyNumberFormat="1" applyFont="1" applyBorder="1" applyAlignment="1">
      <alignment vertical="top" wrapText="1"/>
    </xf>
    <xf numFmtId="0" fontId="4" fillId="0" borderId="17" xfId="0" applyFont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8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 horizontal="left" indent="15"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1"/>
    </xf>
    <xf numFmtId="39" fontId="4" fillId="0" borderId="19" xfId="20" applyNumberFormat="1" applyFont="1" applyBorder="1" applyAlignment="1">
      <alignment vertical="top" wrapText="1"/>
    </xf>
    <xf numFmtId="39" fontId="4" fillId="0" borderId="27" xfId="20" applyNumberFormat="1" applyFont="1" applyBorder="1" applyAlignment="1">
      <alignment vertical="top" wrapText="1"/>
    </xf>
    <xf numFmtId="39" fontId="4" fillId="0" borderId="20" xfId="20" applyNumberFormat="1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16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49" fontId="4" fillId="2" borderId="8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49" fontId="4" fillId="2" borderId="2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A1" sqref="A1:J46"/>
    </sheetView>
  </sheetViews>
  <sheetFormatPr defaultColWidth="9.140625" defaultRowHeight="12.75"/>
  <cols>
    <col min="1" max="1" width="24.57421875" style="50" customWidth="1"/>
    <col min="2" max="2" width="12.8515625" style="50" bestFit="1" customWidth="1"/>
    <col min="3" max="3" width="11.7109375" style="50" bestFit="1" customWidth="1"/>
    <col min="4" max="4" width="10.7109375" style="50" customWidth="1"/>
    <col min="5" max="5" width="12.8515625" style="50" customWidth="1"/>
    <col min="6" max="6" width="11.8515625" style="50" customWidth="1"/>
    <col min="7" max="7" width="9.28125" style="50" customWidth="1"/>
    <col min="8" max="8" width="15.421875" style="50" customWidth="1"/>
    <col min="9" max="9" width="12.00390625" style="50" customWidth="1"/>
    <col min="10" max="10" width="12.57421875" style="50" customWidth="1"/>
    <col min="11" max="16384" width="9.140625" style="50" customWidth="1"/>
  </cols>
  <sheetData>
    <row r="1" spans="1:10" ht="11.25">
      <c r="A1" s="140" t="s">
        <v>222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0" ht="11.25">
      <c r="A2" s="143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11.25">
      <c r="A3" s="133" t="s">
        <v>172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1.25">
      <c r="A4" s="133" t="s">
        <v>0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1.25">
      <c r="A5" s="133" t="s">
        <v>1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1.25">
      <c r="A6" s="133" t="s">
        <v>2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ht="11.25">
      <c r="A7" s="133">
        <v>2008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0" ht="11.25">
      <c r="A8" s="143"/>
      <c r="B8" s="144"/>
      <c r="C8" s="144"/>
      <c r="D8" s="144"/>
      <c r="E8" s="144"/>
      <c r="F8" s="144"/>
      <c r="G8" s="144"/>
      <c r="H8" s="144"/>
      <c r="I8" s="144"/>
      <c r="J8" s="145"/>
    </row>
    <row r="9" spans="1:10" ht="11.25" customHeight="1">
      <c r="A9" s="53" t="s">
        <v>3</v>
      </c>
      <c r="B9" s="136"/>
      <c r="C9" s="136"/>
      <c r="D9" s="136"/>
      <c r="E9" s="136"/>
      <c r="F9" s="136"/>
      <c r="G9" s="136"/>
      <c r="H9" s="137">
        <v>1</v>
      </c>
      <c r="I9" s="138"/>
      <c r="J9" s="138"/>
    </row>
    <row r="10" spans="1:10" s="51" customFormat="1" ht="11.25">
      <c r="A10" s="139" t="s">
        <v>170</v>
      </c>
      <c r="B10" s="139">
        <v>2008</v>
      </c>
      <c r="C10" s="139"/>
      <c r="D10" s="139"/>
      <c r="E10" s="139">
        <v>2009</v>
      </c>
      <c r="F10" s="139"/>
      <c r="G10" s="139"/>
      <c r="H10" s="139">
        <v>2010</v>
      </c>
      <c r="I10" s="139"/>
      <c r="J10" s="139"/>
    </row>
    <row r="11" spans="1:10" ht="15.75" customHeight="1">
      <c r="A11" s="139"/>
      <c r="B11" s="56" t="s">
        <v>4</v>
      </c>
      <c r="C11" s="56" t="s">
        <v>4</v>
      </c>
      <c r="D11" s="56" t="s">
        <v>5</v>
      </c>
      <c r="E11" s="56" t="s">
        <v>4</v>
      </c>
      <c r="F11" s="56" t="s">
        <v>4</v>
      </c>
      <c r="G11" s="56" t="s">
        <v>5</v>
      </c>
      <c r="H11" s="56" t="s">
        <v>4</v>
      </c>
      <c r="I11" s="56" t="s">
        <v>4</v>
      </c>
      <c r="J11" s="57" t="s">
        <v>5</v>
      </c>
    </row>
    <row r="12" spans="1:10" ht="15.75" customHeight="1">
      <c r="A12" s="139"/>
      <c r="B12" s="56" t="s">
        <v>6</v>
      </c>
      <c r="C12" s="56" t="s">
        <v>7</v>
      </c>
      <c r="D12" s="56" t="s">
        <v>8</v>
      </c>
      <c r="E12" s="56" t="s">
        <v>6</v>
      </c>
      <c r="F12" s="56" t="s">
        <v>7</v>
      </c>
      <c r="G12" s="56" t="s">
        <v>9</v>
      </c>
      <c r="H12" s="56" t="s">
        <v>6</v>
      </c>
      <c r="I12" s="56" t="s">
        <v>7</v>
      </c>
      <c r="J12" s="57" t="s">
        <v>10</v>
      </c>
    </row>
    <row r="13" spans="1:10" ht="15.75" customHeight="1">
      <c r="A13" s="139"/>
      <c r="B13" s="56" t="s">
        <v>132</v>
      </c>
      <c r="C13" s="58"/>
      <c r="D13" s="56" t="s">
        <v>11</v>
      </c>
      <c r="E13" s="56" t="s">
        <v>133</v>
      </c>
      <c r="F13" s="58"/>
      <c r="G13" s="56" t="s">
        <v>11</v>
      </c>
      <c r="H13" s="56" t="s">
        <v>134</v>
      </c>
      <c r="I13" s="58"/>
      <c r="J13" s="57" t="s">
        <v>11</v>
      </c>
    </row>
    <row r="14" spans="1:10" ht="11.25">
      <c r="A14" s="59" t="s">
        <v>12</v>
      </c>
      <c r="B14" s="60">
        <v>12500000</v>
      </c>
      <c r="C14" s="60">
        <f>B14*0.94</f>
        <v>11750000</v>
      </c>
      <c r="D14" s="60">
        <f>B14/$B$28*100</f>
        <v>10.972708678973657</v>
      </c>
      <c r="E14" s="60">
        <v>12500000</v>
      </c>
      <c r="F14" s="60">
        <f>E14*0.8764</f>
        <v>10955000</v>
      </c>
      <c r="G14" s="60">
        <f>F14/$B$29*100</f>
        <v>9.300213085667231</v>
      </c>
      <c r="H14" s="60">
        <v>12500000</v>
      </c>
      <c r="I14" s="60">
        <f>H14*0.8396</f>
        <v>10495000</v>
      </c>
      <c r="J14" s="60">
        <f>I14/$B$30*100</f>
        <v>8.616796801234841</v>
      </c>
    </row>
    <row r="15" spans="1:10" ht="11.25">
      <c r="A15" s="59" t="s">
        <v>13</v>
      </c>
      <c r="B15" s="60">
        <v>12450000</v>
      </c>
      <c r="C15" s="60">
        <f aca="true" t="shared" si="0" ref="C15:C21">B15*0.94</f>
        <v>11703000</v>
      </c>
      <c r="D15" s="60">
        <f aca="true" t="shared" si="1" ref="D15:D21">B15/$B$28*100</f>
        <v>10.928817844257763</v>
      </c>
      <c r="E15" s="60">
        <v>12450000</v>
      </c>
      <c r="F15" s="60">
        <f aca="true" t="shared" si="2" ref="F15:F21">E15*0.8764</f>
        <v>10911180</v>
      </c>
      <c r="G15" s="60">
        <f aca="true" t="shared" si="3" ref="G15:G21">F15/$B$29*100</f>
        <v>9.263012233324561</v>
      </c>
      <c r="H15" s="60">
        <v>12450000</v>
      </c>
      <c r="I15" s="60">
        <f aca="true" t="shared" si="4" ref="I15:I21">H15*0.8396</f>
        <v>10453020</v>
      </c>
      <c r="J15" s="60">
        <f aca="true" t="shared" si="5" ref="J15:J21">I15/$B$30*100</f>
        <v>8.582329614029902</v>
      </c>
    </row>
    <row r="16" spans="1:10" ht="11.25">
      <c r="A16" s="59" t="s">
        <v>14</v>
      </c>
      <c r="B16" s="60">
        <v>12500000</v>
      </c>
      <c r="C16" s="60">
        <f t="shared" si="0"/>
        <v>11750000</v>
      </c>
      <c r="D16" s="60">
        <f t="shared" si="1"/>
        <v>10.972708678973657</v>
      </c>
      <c r="E16" s="60">
        <v>12500000</v>
      </c>
      <c r="F16" s="60">
        <f t="shared" si="2"/>
        <v>10955000</v>
      </c>
      <c r="G16" s="60">
        <f t="shared" si="3"/>
        <v>9.300213085667231</v>
      </c>
      <c r="H16" s="60">
        <v>12500000</v>
      </c>
      <c r="I16" s="60">
        <f t="shared" si="4"/>
        <v>10495000</v>
      </c>
      <c r="J16" s="60">
        <f t="shared" si="5"/>
        <v>8.616796801234841</v>
      </c>
    </row>
    <row r="17" spans="1:10" ht="11.25">
      <c r="A17" s="59" t="s">
        <v>15</v>
      </c>
      <c r="B17" s="60">
        <v>12400000</v>
      </c>
      <c r="C17" s="60">
        <f t="shared" si="0"/>
        <v>11656000</v>
      </c>
      <c r="D17" s="60">
        <f t="shared" si="1"/>
        <v>10.884927009541867</v>
      </c>
      <c r="E17" s="60">
        <v>12400000</v>
      </c>
      <c r="F17" s="60">
        <f t="shared" si="2"/>
        <v>10867360</v>
      </c>
      <c r="G17" s="60">
        <f t="shared" si="3"/>
        <v>9.225811380981892</v>
      </c>
      <c r="H17" s="60">
        <v>12400000</v>
      </c>
      <c r="I17" s="60">
        <f t="shared" si="4"/>
        <v>10411040</v>
      </c>
      <c r="J17" s="60">
        <f t="shared" si="5"/>
        <v>8.547862426824963</v>
      </c>
    </row>
    <row r="18" spans="1:10" ht="11.25">
      <c r="A18" s="59" t="s">
        <v>16</v>
      </c>
      <c r="B18" s="60">
        <f>B15-B16</f>
        <v>-50000</v>
      </c>
      <c r="C18" s="60">
        <f t="shared" si="0"/>
        <v>-47000</v>
      </c>
      <c r="D18" s="60">
        <f t="shared" si="1"/>
        <v>-0.04389083471589463</v>
      </c>
      <c r="E18" s="60">
        <f aca="true" t="shared" si="6" ref="E18:J18">E15-E16</f>
        <v>-50000</v>
      </c>
      <c r="F18" s="60">
        <f t="shared" si="6"/>
        <v>-43820</v>
      </c>
      <c r="G18" s="60">
        <f t="shared" si="6"/>
        <v>-0.03720085234266968</v>
      </c>
      <c r="H18" s="60">
        <f t="shared" si="6"/>
        <v>-50000</v>
      </c>
      <c r="I18" s="60">
        <f t="shared" si="4"/>
        <v>-41980</v>
      </c>
      <c r="J18" s="60">
        <f t="shared" si="6"/>
        <v>-0.03446718720493891</v>
      </c>
    </row>
    <row r="19" spans="1:10" ht="11.25">
      <c r="A19" s="59" t="s">
        <v>17</v>
      </c>
      <c r="B19" s="60">
        <v>50000</v>
      </c>
      <c r="C19" s="60">
        <f t="shared" si="0"/>
        <v>47000</v>
      </c>
      <c r="D19" s="60">
        <f t="shared" si="1"/>
        <v>0.04389083471589463</v>
      </c>
      <c r="E19" s="60">
        <v>50000</v>
      </c>
      <c r="F19" s="60">
        <f t="shared" si="2"/>
        <v>43820</v>
      </c>
      <c r="G19" s="60">
        <f t="shared" si="3"/>
        <v>0.03720085234266892</v>
      </c>
      <c r="H19" s="60">
        <v>50000</v>
      </c>
      <c r="I19" s="60">
        <f t="shared" si="4"/>
        <v>41980</v>
      </c>
      <c r="J19" s="60">
        <f t="shared" si="5"/>
        <v>0.03446718720493937</v>
      </c>
    </row>
    <row r="20" spans="1:10" ht="11.25">
      <c r="A20" s="59" t="s">
        <v>18</v>
      </c>
      <c r="B20" s="60">
        <v>400000</v>
      </c>
      <c r="C20" s="60">
        <f t="shared" si="0"/>
        <v>376000</v>
      </c>
      <c r="D20" s="60">
        <f t="shared" si="1"/>
        <v>0.35112667772715705</v>
      </c>
      <c r="E20" s="60">
        <v>400000</v>
      </c>
      <c r="F20" s="60">
        <f t="shared" si="2"/>
        <v>350560</v>
      </c>
      <c r="G20" s="60">
        <f t="shared" si="3"/>
        <v>0.29760681874135136</v>
      </c>
      <c r="H20" s="60">
        <v>400000</v>
      </c>
      <c r="I20" s="60">
        <f t="shared" si="4"/>
        <v>335840</v>
      </c>
      <c r="J20" s="60">
        <f t="shared" si="5"/>
        <v>0.27573749763951494</v>
      </c>
    </row>
    <row r="21" spans="1:10" ht="11.25">
      <c r="A21" s="59" t="s">
        <v>19</v>
      </c>
      <c r="B21" s="60">
        <v>350000</v>
      </c>
      <c r="C21" s="60">
        <f t="shared" si="0"/>
        <v>329000</v>
      </c>
      <c r="D21" s="60">
        <f t="shared" si="1"/>
        <v>0.3072358430112624</v>
      </c>
      <c r="E21" s="60">
        <v>350000</v>
      </c>
      <c r="F21" s="60">
        <f t="shared" si="2"/>
        <v>306740</v>
      </c>
      <c r="G21" s="60">
        <f t="shared" si="3"/>
        <v>0.26040596639868246</v>
      </c>
      <c r="H21" s="60">
        <v>350000</v>
      </c>
      <c r="I21" s="60">
        <f t="shared" si="4"/>
        <v>293860</v>
      </c>
      <c r="J21" s="60">
        <f t="shared" si="5"/>
        <v>0.24127031043457556</v>
      </c>
    </row>
    <row r="22" spans="1:10" ht="11.25">
      <c r="A22" s="146" t="s">
        <v>156</v>
      </c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 ht="11.25">
      <c r="A23" s="50" t="s">
        <v>160</v>
      </c>
      <c r="B23" s="62">
        <v>96381000</v>
      </c>
      <c r="C23" s="63">
        <v>0.034</v>
      </c>
      <c r="D23" s="61"/>
      <c r="E23" s="61"/>
      <c r="F23" s="61"/>
      <c r="G23" s="61"/>
      <c r="H23" s="61"/>
      <c r="I23" s="61"/>
      <c r="J23" s="61"/>
    </row>
    <row r="24" spans="1:3" ht="11.25">
      <c r="A24" s="50" t="s">
        <v>159</v>
      </c>
      <c r="B24" s="62">
        <v>99658000</v>
      </c>
      <c r="C24" s="63">
        <v>0.034</v>
      </c>
    </row>
    <row r="25" spans="1:3" ht="11.25">
      <c r="A25" s="50" t="s">
        <v>154</v>
      </c>
      <c r="B25" s="62">
        <v>103046000</v>
      </c>
      <c r="C25" s="63">
        <v>0.034</v>
      </c>
    </row>
    <row r="26" spans="1:3" ht="11.25">
      <c r="A26" s="50" t="s">
        <v>155</v>
      </c>
      <c r="B26" s="62">
        <v>106550000</v>
      </c>
      <c r="C26" s="63">
        <v>0.034</v>
      </c>
    </row>
    <row r="27" spans="1:3" ht="11.25">
      <c r="A27" s="50" t="s">
        <v>158</v>
      </c>
      <c r="B27" s="62">
        <v>110173000</v>
      </c>
      <c r="C27" s="63">
        <v>0.034</v>
      </c>
    </row>
    <row r="28" spans="1:3" ht="11.25">
      <c r="A28" s="50" t="s">
        <v>137</v>
      </c>
      <c r="B28" s="62">
        <v>113919000</v>
      </c>
      <c r="C28" s="63">
        <v>0.034</v>
      </c>
    </row>
    <row r="29" spans="1:3" ht="11.25">
      <c r="A29" s="50" t="s">
        <v>86</v>
      </c>
      <c r="B29" s="62">
        <v>117793000</v>
      </c>
      <c r="C29" s="63">
        <v>0.034</v>
      </c>
    </row>
    <row r="30" spans="1:3" ht="11.25">
      <c r="A30" s="50" t="s">
        <v>215</v>
      </c>
      <c r="B30" s="62">
        <v>121797000</v>
      </c>
      <c r="C30" s="63">
        <v>0.034</v>
      </c>
    </row>
    <row r="31" spans="1:2" ht="11.25">
      <c r="A31" s="50" t="s">
        <v>152</v>
      </c>
      <c r="B31" s="64">
        <v>0.06</v>
      </c>
    </row>
    <row r="32" spans="1:2" ht="11.25">
      <c r="A32" s="50" t="s">
        <v>153</v>
      </c>
      <c r="B32" s="64">
        <v>0.06</v>
      </c>
    </row>
    <row r="33" spans="1:2" ht="11.25">
      <c r="A33" s="50" t="s">
        <v>89</v>
      </c>
      <c r="B33" s="64">
        <v>0.06</v>
      </c>
    </row>
    <row r="34" spans="1:2" ht="11.25">
      <c r="A34" s="50" t="s">
        <v>216</v>
      </c>
      <c r="B34" s="64">
        <v>0.06</v>
      </c>
    </row>
    <row r="37" ht="11.25">
      <c r="B37" s="50" t="s">
        <v>217</v>
      </c>
    </row>
    <row r="41" spans="2:5" ht="11.25">
      <c r="B41" s="135" t="s">
        <v>161</v>
      </c>
      <c r="C41" s="135"/>
      <c r="D41" s="135"/>
      <c r="E41" s="135"/>
    </row>
    <row r="42" spans="2:5" ht="11.25">
      <c r="B42" s="135" t="s">
        <v>162</v>
      </c>
      <c r="C42" s="135"/>
      <c r="D42" s="135"/>
      <c r="E42" s="135"/>
    </row>
    <row r="45" spans="2:5" ht="11.25">
      <c r="B45" s="135" t="s">
        <v>87</v>
      </c>
      <c r="C45" s="135"/>
      <c r="D45" s="135"/>
      <c r="E45" s="135"/>
    </row>
    <row r="46" spans="2:5" ht="11.25">
      <c r="B46" s="135" t="s">
        <v>88</v>
      </c>
      <c r="C46" s="135"/>
      <c r="D46" s="135"/>
      <c r="E46" s="135"/>
    </row>
  </sheetData>
  <mergeCells count="20">
    <mergeCell ref="B42:E42"/>
    <mergeCell ref="B45:E45"/>
    <mergeCell ref="B46:E46"/>
    <mergeCell ref="A1:J1"/>
    <mergeCell ref="A2:J2"/>
    <mergeCell ref="A8:J8"/>
    <mergeCell ref="A4:J4"/>
    <mergeCell ref="A3:J3"/>
    <mergeCell ref="A22:J22"/>
    <mergeCell ref="B9:D9"/>
    <mergeCell ref="A7:J7"/>
    <mergeCell ref="A6:J6"/>
    <mergeCell ref="A5:J5"/>
    <mergeCell ref="B41:E41"/>
    <mergeCell ref="E9:G9"/>
    <mergeCell ref="H9:J9"/>
    <mergeCell ref="B10:D10"/>
    <mergeCell ref="E10:G10"/>
    <mergeCell ref="H10:J10"/>
    <mergeCell ref="A10:A13"/>
  </mergeCells>
  <printOptions/>
  <pageMargins left="0.75" right="0.75" top="1" bottom="1" header="0.5" footer="0.5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1" sqref="A1:G41"/>
    </sheetView>
  </sheetViews>
  <sheetFormatPr defaultColWidth="9.140625" defaultRowHeight="12.75"/>
  <cols>
    <col min="1" max="1" width="24.00390625" style="50" customWidth="1"/>
    <col min="2" max="2" width="14.00390625" style="50" customWidth="1"/>
    <col min="3" max="3" width="10.8515625" style="50" customWidth="1"/>
    <col min="4" max="4" width="12.28125" style="50" customWidth="1"/>
    <col min="5" max="5" width="9.7109375" style="50" customWidth="1"/>
    <col min="6" max="6" width="12.28125" style="50" customWidth="1"/>
    <col min="7" max="7" width="9.7109375" style="50" customWidth="1"/>
    <col min="8" max="16384" width="9.140625" style="50" customWidth="1"/>
  </cols>
  <sheetData>
    <row r="1" spans="1:7" ht="11.25">
      <c r="A1" s="140" t="s">
        <v>223</v>
      </c>
      <c r="B1" s="141"/>
      <c r="C1" s="141"/>
      <c r="D1" s="141"/>
      <c r="E1" s="141"/>
      <c r="F1" s="141"/>
      <c r="G1" s="142"/>
    </row>
    <row r="2" spans="1:7" ht="11.25">
      <c r="A2" s="140"/>
      <c r="B2" s="141"/>
      <c r="C2" s="141"/>
      <c r="D2" s="141"/>
      <c r="E2" s="141"/>
      <c r="F2" s="141"/>
      <c r="G2" s="142"/>
    </row>
    <row r="3" spans="1:7" ht="11.25">
      <c r="A3" s="143" t="s">
        <v>157</v>
      </c>
      <c r="B3" s="144"/>
      <c r="C3" s="144"/>
      <c r="D3" s="144"/>
      <c r="E3" s="144"/>
      <c r="F3" s="144"/>
      <c r="G3" s="145"/>
    </row>
    <row r="4" spans="1:7" ht="11.25">
      <c r="A4" s="143" t="s">
        <v>0</v>
      </c>
      <c r="B4" s="144"/>
      <c r="C4" s="144"/>
      <c r="D4" s="144"/>
      <c r="E4" s="144"/>
      <c r="F4" s="144"/>
      <c r="G4" s="145"/>
    </row>
    <row r="5" spans="1:7" ht="11.25">
      <c r="A5" s="143" t="s">
        <v>1</v>
      </c>
      <c r="B5" s="144"/>
      <c r="C5" s="144"/>
      <c r="D5" s="144"/>
      <c r="E5" s="144"/>
      <c r="F5" s="144"/>
      <c r="G5" s="145"/>
    </row>
    <row r="6" spans="1:7" ht="11.25">
      <c r="A6" s="143" t="s">
        <v>20</v>
      </c>
      <c r="B6" s="144"/>
      <c r="C6" s="144"/>
      <c r="D6" s="144"/>
      <c r="E6" s="144"/>
      <c r="F6" s="144"/>
      <c r="G6" s="145"/>
    </row>
    <row r="7" spans="1:7" ht="11.25">
      <c r="A7" s="143">
        <v>2008</v>
      </c>
      <c r="B7" s="144"/>
      <c r="C7" s="144"/>
      <c r="D7" s="144"/>
      <c r="E7" s="144"/>
      <c r="F7" s="144"/>
      <c r="G7" s="145"/>
    </row>
    <row r="8" spans="1:7" ht="11.25">
      <c r="A8" s="143"/>
      <c r="B8" s="144"/>
      <c r="C8" s="144"/>
      <c r="D8" s="144"/>
      <c r="E8" s="144"/>
      <c r="F8" s="144"/>
      <c r="G8" s="145"/>
    </row>
    <row r="9" spans="1:7" ht="12.75" customHeight="1">
      <c r="A9" s="65" t="s">
        <v>21</v>
      </c>
      <c r="B9" s="66"/>
      <c r="C9" s="66"/>
      <c r="D9" s="66"/>
      <c r="E9" s="66"/>
      <c r="F9" s="137">
        <v>1</v>
      </c>
      <c r="G9" s="138"/>
    </row>
    <row r="10" spans="1:7" ht="10.5" customHeight="1">
      <c r="A10" s="139" t="s">
        <v>170</v>
      </c>
      <c r="B10" s="149" t="s">
        <v>218</v>
      </c>
      <c r="C10" s="139" t="s">
        <v>5</v>
      </c>
      <c r="D10" s="149" t="s">
        <v>219</v>
      </c>
      <c r="E10" s="139" t="s">
        <v>5</v>
      </c>
      <c r="F10" s="139" t="s">
        <v>114</v>
      </c>
      <c r="G10" s="139"/>
    </row>
    <row r="11" spans="1:7" ht="12.75" customHeight="1">
      <c r="A11" s="139"/>
      <c r="B11" s="149"/>
      <c r="C11" s="139"/>
      <c r="D11" s="149"/>
      <c r="E11" s="139"/>
      <c r="F11" s="139"/>
      <c r="G11" s="139"/>
    </row>
    <row r="12" spans="1:7" ht="22.5" customHeight="1">
      <c r="A12" s="139"/>
      <c r="B12" s="57" t="s">
        <v>113</v>
      </c>
      <c r="C12" s="57" t="s">
        <v>11</v>
      </c>
      <c r="D12" s="57" t="s">
        <v>133</v>
      </c>
      <c r="E12" s="57" t="s">
        <v>11</v>
      </c>
      <c r="F12" s="57" t="s">
        <v>209</v>
      </c>
      <c r="G12" s="55" t="s">
        <v>115</v>
      </c>
    </row>
    <row r="13" spans="1:7" ht="11.25">
      <c r="A13" s="59" t="s">
        <v>24</v>
      </c>
      <c r="B13" s="60">
        <v>9494028.6</v>
      </c>
      <c r="C13" s="60">
        <f>B13/$B$26*100</f>
        <v>8.910397559831065</v>
      </c>
      <c r="D13" s="60">
        <v>6939389.62</v>
      </c>
      <c r="E13" s="60">
        <f>D13/$B$25*100</f>
        <v>6.734263940376143</v>
      </c>
      <c r="F13" s="67">
        <f>D13-B13</f>
        <v>-2554638.9799999995</v>
      </c>
      <c r="G13" s="67">
        <f aca="true" t="shared" si="0" ref="G13:G20">F13/B13*100</f>
        <v>-26.907850056402815</v>
      </c>
    </row>
    <row r="14" spans="1:7" ht="11.25">
      <c r="A14" s="59" t="s">
        <v>25</v>
      </c>
      <c r="B14" s="60">
        <v>9494028.6</v>
      </c>
      <c r="C14" s="60">
        <f aca="true" t="shared" si="1" ref="C14:C20">B14/$B$25*100</f>
        <v>9.213388777827378</v>
      </c>
      <c r="D14" s="60">
        <v>6904388.37</v>
      </c>
      <c r="E14" s="60">
        <f aca="true" t="shared" si="2" ref="E14:E20">D14/$B$25*100</f>
        <v>6.700297313821012</v>
      </c>
      <c r="F14" s="67">
        <f>D14-B14</f>
        <v>-2589640.2299999995</v>
      </c>
      <c r="G14" s="67">
        <f t="shared" si="0"/>
        <v>-27.276515998698375</v>
      </c>
    </row>
    <row r="15" spans="1:7" ht="11.25">
      <c r="A15" s="59" t="s">
        <v>26</v>
      </c>
      <c r="B15" s="60">
        <v>9699548.6</v>
      </c>
      <c r="C15" s="60">
        <f t="shared" si="1"/>
        <v>9.412833685926673</v>
      </c>
      <c r="D15" s="132">
        <v>7253013.59</v>
      </c>
      <c r="E15" s="60">
        <f t="shared" si="2"/>
        <v>7.038617306833841</v>
      </c>
      <c r="F15" s="67">
        <f>D15-B15</f>
        <v>-2446535.01</v>
      </c>
      <c r="G15" s="67">
        <f t="shared" si="0"/>
        <v>-25.22318420055135</v>
      </c>
    </row>
    <row r="16" spans="1:7" ht="11.25">
      <c r="A16" s="59" t="s">
        <v>27</v>
      </c>
      <c r="B16" s="60">
        <v>9699548.6</v>
      </c>
      <c r="C16" s="60">
        <f t="shared" si="1"/>
        <v>9.412833685926673</v>
      </c>
      <c r="D16" s="60">
        <v>7253013.59</v>
      </c>
      <c r="E16" s="60">
        <f t="shared" si="2"/>
        <v>7.038617306833841</v>
      </c>
      <c r="F16" s="67">
        <f>D16-B16</f>
        <v>-2446535.01</v>
      </c>
      <c r="G16" s="67">
        <f t="shared" si="0"/>
        <v>-25.22318420055135</v>
      </c>
    </row>
    <row r="17" spans="1:7" ht="11.25">
      <c r="A17" s="59" t="s">
        <v>28</v>
      </c>
      <c r="B17" s="60">
        <f>B14-B16</f>
        <v>-205520</v>
      </c>
      <c r="C17" s="60">
        <f t="shared" si="1"/>
        <v>-0.19944490809929546</v>
      </c>
      <c r="D17" s="131">
        <f>D14-D16</f>
        <v>-348625.21999999974</v>
      </c>
      <c r="E17" s="60">
        <f t="shared" si="2"/>
        <v>-0.338319993012829</v>
      </c>
      <c r="F17" s="131">
        <f>F14-F16</f>
        <v>-143105.21999999974</v>
      </c>
      <c r="G17" s="67">
        <f t="shared" si="0"/>
        <v>69.63079992214857</v>
      </c>
    </row>
    <row r="18" spans="1:7" ht="11.25">
      <c r="A18" s="59" t="s">
        <v>195</v>
      </c>
      <c r="B18" s="60">
        <v>100000</v>
      </c>
      <c r="C18" s="60">
        <f t="shared" si="1"/>
        <v>0.09704403858470974</v>
      </c>
      <c r="D18" s="131">
        <v>224881.56</v>
      </c>
      <c r="E18" s="60">
        <f t="shared" si="2"/>
        <v>0.2182341478562972</v>
      </c>
      <c r="F18" s="67">
        <f>B18-D18</f>
        <v>-124881.56</v>
      </c>
      <c r="G18" s="67">
        <f t="shared" si="0"/>
        <v>-124.88156</v>
      </c>
    </row>
    <row r="19" spans="1:7" ht="11.25">
      <c r="A19" s="59" t="s">
        <v>29</v>
      </c>
      <c r="B19" s="60">
        <v>350000</v>
      </c>
      <c r="C19" s="60">
        <f t="shared" si="1"/>
        <v>0.3396541350464841</v>
      </c>
      <c r="D19" s="131">
        <v>304566.62</v>
      </c>
      <c r="E19" s="60">
        <f t="shared" si="2"/>
        <v>0.29556374822894627</v>
      </c>
      <c r="F19" s="67">
        <f>B19-D19</f>
        <v>45433.380000000005</v>
      </c>
      <c r="G19" s="67">
        <f t="shared" si="0"/>
        <v>12.980965714285716</v>
      </c>
    </row>
    <row r="20" spans="1:7" ht="11.25">
      <c r="A20" s="59" t="s">
        <v>30</v>
      </c>
      <c r="B20" s="60">
        <v>300000</v>
      </c>
      <c r="C20" s="60">
        <f t="shared" si="1"/>
        <v>0.29113211575412923</v>
      </c>
      <c r="D20" s="131">
        <v>304566.62</v>
      </c>
      <c r="E20" s="60">
        <f t="shared" si="2"/>
        <v>0.29556374822894627</v>
      </c>
      <c r="F20" s="67">
        <f>B20-D20</f>
        <v>-4566.619999999995</v>
      </c>
      <c r="G20" s="67">
        <f t="shared" si="0"/>
        <v>-1.5222066666666652</v>
      </c>
    </row>
    <row r="21" spans="1:7" ht="11.25">
      <c r="A21" s="148" t="str">
        <f>'Demostrativo I'!A22:J22</f>
        <v>FONTE: IBGE/IPARDES</v>
      </c>
      <c r="B21" s="148"/>
      <c r="C21" s="148"/>
      <c r="D21" s="148"/>
      <c r="E21" s="148"/>
      <c r="F21" s="148"/>
      <c r="G21" s="148"/>
    </row>
    <row r="23" spans="1:2" ht="11.25">
      <c r="A23" s="50" t="s">
        <v>160</v>
      </c>
      <c r="B23" s="62">
        <v>96381000</v>
      </c>
    </row>
    <row r="24" spans="1:2" ht="11.25">
      <c r="A24" s="50" t="str">
        <f>'Demostrativo I'!A24</f>
        <v>PIB PROJETADO/IPARDES 2004</v>
      </c>
      <c r="B24" s="62">
        <f>'Demostrativo I'!B24</f>
        <v>99658000</v>
      </c>
    </row>
    <row r="25" spans="1:2" ht="11.25">
      <c r="A25" s="50" t="str">
        <f>'Demostrativo I'!A25</f>
        <v>PIB PROJETADO/IPARDES 2005</v>
      </c>
      <c r="B25" s="62">
        <f>'Demostrativo I'!B25</f>
        <v>103046000</v>
      </c>
    </row>
    <row r="26" spans="1:2" ht="11.25">
      <c r="A26" s="50" t="str">
        <f>'Demostrativo I'!A26</f>
        <v>PIB PROJETADO/IPARDES 2006</v>
      </c>
      <c r="B26" s="62">
        <f>'Demostrativo I'!B26</f>
        <v>106550000</v>
      </c>
    </row>
    <row r="27" spans="1:2" ht="11.25">
      <c r="A27" s="50" t="str">
        <f>'Demostrativo I'!A27</f>
        <v>PIB PROJETADO/IPARDES 2007</v>
      </c>
      <c r="B27" s="62">
        <f>'Demostrativo I'!B27</f>
        <v>110173000</v>
      </c>
    </row>
    <row r="28" spans="1:2" ht="11.25">
      <c r="A28" s="50" t="str">
        <f>'Demostrativo I'!A28</f>
        <v>PIB PROJETADO/IPARDES 2008</v>
      </c>
      <c r="B28" s="62">
        <f>'Demostrativo I'!B28</f>
        <v>113919000</v>
      </c>
    </row>
    <row r="29" spans="1:2" ht="11.25">
      <c r="A29" s="50" t="str">
        <f>'Demostrativo I'!A29</f>
        <v>PIB PROJETADO/IPARDES 2009</v>
      </c>
      <c r="B29" s="62">
        <f>'Demostrativo I'!B29</f>
        <v>117793000</v>
      </c>
    </row>
    <row r="30" spans="1:2" ht="11.25">
      <c r="A30" s="50" t="str">
        <f>'Demostrativo I'!A30</f>
        <v>PIB PROJETADO/IPARDES 2010</v>
      </c>
      <c r="B30" s="62">
        <f>'Demostrativo I'!B30</f>
        <v>121797000</v>
      </c>
    </row>
    <row r="32" spans="1:7" ht="12.75" customHeight="1">
      <c r="A32" s="147" t="s">
        <v>220</v>
      </c>
      <c r="B32" s="147"/>
      <c r="C32" s="147"/>
      <c r="D32" s="147"/>
      <c r="E32" s="147"/>
      <c r="F32" s="147"/>
      <c r="G32" s="147"/>
    </row>
    <row r="33" spans="1:7" ht="11.25">
      <c r="A33" s="68"/>
      <c r="B33" s="68"/>
      <c r="C33" s="68"/>
      <c r="D33" s="68"/>
      <c r="E33" s="68"/>
      <c r="F33" s="68"/>
      <c r="G33" s="68"/>
    </row>
    <row r="34" spans="1:7" ht="11.25">
      <c r="A34" s="68"/>
      <c r="B34" s="68"/>
      <c r="C34" s="68"/>
      <c r="D34" s="68"/>
      <c r="E34" s="68"/>
      <c r="F34" s="68"/>
      <c r="G34" s="68"/>
    </row>
    <row r="35" spans="1:7" ht="11.25">
      <c r="A35" s="68"/>
      <c r="B35" s="68"/>
      <c r="C35" s="68"/>
      <c r="D35" s="68"/>
      <c r="E35" s="68"/>
      <c r="F35" s="68"/>
      <c r="G35" s="68"/>
    </row>
    <row r="36" spans="1:7" ht="12.75" customHeight="1">
      <c r="A36" s="147" t="s">
        <v>161</v>
      </c>
      <c r="B36" s="147"/>
      <c r="C36" s="147"/>
      <c r="D36" s="147"/>
      <c r="E36" s="147"/>
      <c r="F36" s="147"/>
      <c r="G36" s="147"/>
    </row>
    <row r="37" spans="1:7" ht="12.75" customHeight="1">
      <c r="A37" s="147" t="s">
        <v>162</v>
      </c>
      <c r="B37" s="147"/>
      <c r="C37" s="147"/>
      <c r="D37" s="147"/>
      <c r="E37" s="147"/>
      <c r="F37" s="147"/>
      <c r="G37" s="147"/>
    </row>
    <row r="38" spans="1:7" ht="11.25">
      <c r="A38" s="68"/>
      <c r="B38" s="68"/>
      <c r="C38" s="68"/>
      <c r="D38" s="68"/>
      <c r="E38" s="68"/>
      <c r="F38" s="68"/>
      <c r="G38" s="68"/>
    </row>
    <row r="39" spans="1:7" ht="11.25">
      <c r="A39" s="68"/>
      <c r="B39" s="68"/>
      <c r="C39" s="68"/>
      <c r="D39" s="68"/>
      <c r="E39" s="68"/>
      <c r="F39" s="68"/>
      <c r="G39" s="68"/>
    </row>
    <row r="40" spans="1:7" ht="12.75" customHeight="1">
      <c r="A40" s="147" t="s">
        <v>87</v>
      </c>
      <c r="B40" s="147"/>
      <c r="C40" s="147"/>
      <c r="D40" s="147"/>
      <c r="E40" s="147"/>
      <c r="F40" s="147"/>
      <c r="G40" s="147"/>
    </row>
    <row r="41" spans="1:7" ht="12.75" customHeight="1">
      <c r="A41" s="147" t="s">
        <v>90</v>
      </c>
      <c r="B41" s="147"/>
      <c r="C41" s="147"/>
      <c r="D41" s="147"/>
      <c r="E41" s="147"/>
      <c r="F41" s="147"/>
      <c r="G41" s="147"/>
    </row>
  </sheetData>
  <mergeCells count="21">
    <mergeCell ref="A10:A12"/>
    <mergeCell ref="F9:G9"/>
    <mergeCell ref="C10:C11"/>
    <mergeCell ref="E10:E11"/>
    <mergeCell ref="B10:B11"/>
    <mergeCell ref="D10:D11"/>
    <mergeCell ref="F10:G11"/>
    <mergeCell ref="A41:G41"/>
    <mergeCell ref="A8:G8"/>
    <mergeCell ref="A1:G1"/>
    <mergeCell ref="A2:G2"/>
    <mergeCell ref="A3:G3"/>
    <mergeCell ref="A4:G4"/>
    <mergeCell ref="A5:G5"/>
    <mergeCell ref="A6:G6"/>
    <mergeCell ref="A7:G7"/>
    <mergeCell ref="A21:G21"/>
    <mergeCell ref="A32:G32"/>
    <mergeCell ref="A36:G36"/>
    <mergeCell ref="A37:G37"/>
    <mergeCell ref="A40:G40"/>
  </mergeCells>
  <printOptions/>
  <pageMargins left="0.75" right="0.75" top="1" bottom="1" header="0.5" footer="0.5"/>
  <pageSetup horizontalDpi="360" verticalDpi="36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showGridLines="0" workbookViewId="0" topLeftCell="A35">
      <selection activeCell="A47" sqref="A1:P47"/>
    </sheetView>
  </sheetViews>
  <sheetFormatPr defaultColWidth="9.140625" defaultRowHeight="12.75"/>
  <cols>
    <col min="1" max="1" width="21.7109375" style="50" customWidth="1"/>
    <col min="2" max="2" width="12.00390625" style="50" customWidth="1"/>
    <col min="3" max="3" width="12.140625" style="50" customWidth="1"/>
    <col min="4" max="4" width="8.7109375" style="50" customWidth="1"/>
    <col min="5" max="5" width="10.57421875" style="50" customWidth="1"/>
    <col min="6" max="6" width="8.7109375" style="50" customWidth="1"/>
    <col min="7" max="7" width="11.57421875" style="50" customWidth="1"/>
    <col min="8" max="8" width="8.7109375" style="50" customWidth="1"/>
    <col min="9" max="9" width="11.57421875" style="50" customWidth="1"/>
    <col min="10" max="10" width="11.7109375" style="50" customWidth="1"/>
    <col min="11" max="11" width="12.57421875" style="50" customWidth="1"/>
    <col min="12" max="12" width="8.7109375" style="50" customWidth="1"/>
    <col min="13" max="13" width="15.7109375" style="50" bestFit="1" customWidth="1"/>
    <col min="14" max="14" width="9.140625" style="50" customWidth="1"/>
    <col min="15" max="15" width="12.28125" style="50" customWidth="1"/>
    <col min="16" max="16384" width="9.140625" style="50" customWidth="1"/>
  </cols>
  <sheetData>
    <row r="1" spans="1:12" ht="11.25">
      <c r="A1" s="140" t="s">
        <v>224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</row>
    <row r="2" spans="1:12" ht="11.2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2.75" customHeight="1">
      <c r="A3" s="143" t="s">
        <v>163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1.25">
      <c r="A4" s="143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</row>
    <row r="5" spans="1:12" ht="11.25">
      <c r="A5" s="143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5"/>
    </row>
    <row r="6" spans="1:12" ht="11.25">
      <c r="A6" s="143" t="s">
        <v>31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1:12" ht="11.25">
      <c r="A7" s="143">
        <v>2008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1:12" ht="11.25">
      <c r="A8" s="143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0"/>
    </row>
    <row r="9" spans="1:14" ht="12.75" customHeight="1">
      <c r="A9" s="69" t="s">
        <v>32</v>
      </c>
      <c r="B9" s="134"/>
      <c r="C9" s="134"/>
      <c r="D9" s="134"/>
      <c r="E9" s="134"/>
      <c r="F9" s="134"/>
      <c r="G9" s="134"/>
      <c r="H9" s="121"/>
      <c r="I9" s="121"/>
      <c r="J9" s="121"/>
      <c r="K9" s="121"/>
      <c r="L9" s="121"/>
      <c r="M9" s="121"/>
      <c r="N9" s="121"/>
    </row>
    <row r="10" spans="1:14" ht="15.75" customHeight="1">
      <c r="A10" s="70" t="s">
        <v>170</v>
      </c>
      <c r="B10" s="126" t="s">
        <v>33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N10" s="71" t="s">
        <v>213</v>
      </c>
    </row>
    <row r="11" spans="1:16" s="51" customFormat="1" ht="15.75" customHeight="1">
      <c r="A11" s="127"/>
      <c r="B11" s="127">
        <v>2003</v>
      </c>
      <c r="C11" s="127">
        <v>2004</v>
      </c>
      <c r="D11" s="127" t="s">
        <v>130</v>
      </c>
      <c r="E11" s="127">
        <v>2005</v>
      </c>
      <c r="F11" s="127" t="s">
        <v>130</v>
      </c>
      <c r="G11" s="139">
        <v>2006</v>
      </c>
      <c r="H11" s="139" t="s">
        <v>130</v>
      </c>
      <c r="I11" s="139">
        <v>2007</v>
      </c>
      <c r="J11" s="139" t="s">
        <v>130</v>
      </c>
      <c r="K11" s="139">
        <v>2008</v>
      </c>
      <c r="L11" s="139" t="s">
        <v>130</v>
      </c>
      <c r="M11" s="139">
        <v>2009</v>
      </c>
      <c r="N11" s="139" t="s">
        <v>130</v>
      </c>
      <c r="O11" s="139">
        <v>2010</v>
      </c>
      <c r="P11" s="139" t="s">
        <v>130</v>
      </c>
    </row>
    <row r="12" spans="1:16" s="51" customFormat="1" ht="15.75" customHeight="1">
      <c r="A12" s="127"/>
      <c r="B12" s="127"/>
      <c r="C12" s="127"/>
      <c r="D12" s="127"/>
      <c r="E12" s="127"/>
      <c r="F12" s="127"/>
      <c r="G12" s="139"/>
      <c r="H12" s="139"/>
      <c r="I12" s="139"/>
      <c r="J12" s="139"/>
      <c r="K12" s="139"/>
      <c r="L12" s="139"/>
      <c r="M12" s="139"/>
      <c r="N12" s="139"/>
      <c r="O12" s="139"/>
      <c r="P12" s="139"/>
    </row>
    <row r="13" spans="1:16" ht="11.25">
      <c r="A13" s="72" t="s">
        <v>34</v>
      </c>
      <c r="B13" s="73">
        <v>4200000</v>
      </c>
      <c r="C13" s="73">
        <v>5245000</v>
      </c>
      <c r="D13" s="73">
        <f aca="true" t="shared" si="0" ref="D13:D20">C13/B13*100-100</f>
        <v>24.88095238095238</v>
      </c>
      <c r="E13" s="60">
        <v>6315906</v>
      </c>
      <c r="F13" s="73">
        <f aca="true" t="shared" si="1" ref="F13:F20">E13/C13*100-100</f>
        <v>20.417654909437573</v>
      </c>
      <c r="G13" s="73">
        <v>8000000</v>
      </c>
      <c r="H13" s="67">
        <f aca="true" t="shared" si="2" ref="H13:H20">G13/E13*100-100</f>
        <v>26.664329709783516</v>
      </c>
      <c r="I13" s="60">
        <v>11000000</v>
      </c>
      <c r="J13" s="67">
        <f>I13/G13*100-100</f>
        <v>37.5</v>
      </c>
      <c r="K13" s="60">
        <f>'Demostrativo I'!B14</f>
        <v>12500000</v>
      </c>
      <c r="L13" s="67">
        <f>K13/I13*100-100</f>
        <v>13.63636363636364</v>
      </c>
      <c r="M13" s="60">
        <f>K13</f>
        <v>12500000</v>
      </c>
      <c r="N13" s="67">
        <f>M13/K13*100-100</f>
        <v>0</v>
      </c>
      <c r="O13" s="60">
        <f>M13</f>
        <v>12500000</v>
      </c>
      <c r="P13" s="67">
        <f>O13/M13*100-100</f>
        <v>0</v>
      </c>
    </row>
    <row r="14" spans="1:16" ht="11.25">
      <c r="A14" s="72" t="s">
        <v>35</v>
      </c>
      <c r="B14" s="74">
        <v>4191000</v>
      </c>
      <c r="C14" s="74">
        <v>5220000</v>
      </c>
      <c r="D14" s="73">
        <f t="shared" si="0"/>
        <v>24.55261274158913</v>
      </c>
      <c r="E14" s="60">
        <v>6315906</v>
      </c>
      <c r="F14" s="74">
        <f t="shared" si="1"/>
        <v>20.994367816091966</v>
      </c>
      <c r="G14" s="73">
        <v>8000000</v>
      </c>
      <c r="H14" s="67">
        <f t="shared" si="2"/>
        <v>26.664329709783516</v>
      </c>
      <c r="I14" s="60">
        <v>11000000</v>
      </c>
      <c r="J14" s="67">
        <f>I14/G14*100-100</f>
        <v>37.5</v>
      </c>
      <c r="K14" s="60">
        <f>'Demostrativo I'!B15</f>
        <v>12450000</v>
      </c>
      <c r="L14" s="59"/>
      <c r="M14" s="60">
        <f aca="true" t="shared" si="3" ref="M14:M20">K14</f>
        <v>12450000</v>
      </c>
      <c r="N14" s="59"/>
      <c r="O14" s="60">
        <f aca="true" t="shared" si="4" ref="O14:O20">M14</f>
        <v>12450000</v>
      </c>
      <c r="P14" s="59"/>
    </row>
    <row r="15" spans="1:16" ht="11.25">
      <c r="A15" s="72" t="s">
        <v>36</v>
      </c>
      <c r="B15" s="74">
        <v>4200000</v>
      </c>
      <c r="C15" s="74">
        <v>5245000</v>
      </c>
      <c r="D15" s="74">
        <f t="shared" si="0"/>
        <v>24.88095238095238</v>
      </c>
      <c r="E15" s="60">
        <v>6315906</v>
      </c>
      <c r="F15" s="74">
        <f t="shared" si="1"/>
        <v>20.417654909437573</v>
      </c>
      <c r="G15" s="73">
        <v>8000000</v>
      </c>
      <c r="H15" s="67">
        <f t="shared" si="2"/>
        <v>26.664329709783516</v>
      </c>
      <c r="I15" s="60">
        <v>11000000</v>
      </c>
      <c r="J15" s="67">
        <f>I15/G15*100-100</f>
        <v>37.5</v>
      </c>
      <c r="K15" s="60">
        <f>'Demostrativo I'!B16</f>
        <v>12500000</v>
      </c>
      <c r="L15" s="67">
        <f>K15/I15*100-100</f>
        <v>13.63636363636364</v>
      </c>
      <c r="M15" s="60">
        <f t="shared" si="3"/>
        <v>12500000</v>
      </c>
      <c r="N15" s="67">
        <f>M15/K15*100-100</f>
        <v>0</v>
      </c>
      <c r="O15" s="60">
        <f t="shared" si="4"/>
        <v>12500000</v>
      </c>
      <c r="P15" s="67">
        <f>O15/M15*100-100</f>
        <v>0</v>
      </c>
    </row>
    <row r="16" spans="1:16" ht="11.25">
      <c r="A16" s="72" t="s">
        <v>15</v>
      </c>
      <c r="B16" s="74">
        <v>4090000</v>
      </c>
      <c r="C16" s="74">
        <v>5115000</v>
      </c>
      <c r="D16" s="73">
        <f t="shared" si="0"/>
        <v>25.06112469437653</v>
      </c>
      <c r="E16" s="60">
        <v>6285906</v>
      </c>
      <c r="F16" s="74">
        <f t="shared" si="1"/>
        <v>22.891612903225806</v>
      </c>
      <c r="G16" s="73">
        <v>7950000</v>
      </c>
      <c r="H16" s="67">
        <f t="shared" si="2"/>
        <v>26.47341528810645</v>
      </c>
      <c r="I16" s="60">
        <v>11000000</v>
      </c>
      <c r="J16" s="67">
        <f>I16/G16*100-100</f>
        <v>38.36477987421384</v>
      </c>
      <c r="K16" s="60">
        <f>'Demostrativo I'!B17</f>
        <v>12400000</v>
      </c>
      <c r="L16" s="59"/>
      <c r="M16" s="60">
        <f t="shared" si="3"/>
        <v>12400000</v>
      </c>
      <c r="N16" s="59"/>
      <c r="O16" s="60">
        <f t="shared" si="4"/>
        <v>12400000</v>
      </c>
      <c r="P16" s="59"/>
    </row>
    <row r="17" spans="1:16" ht="11.25">
      <c r="A17" s="72" t="s">
        <v>37</v>
      </c>
      <c r="B17" s="74">
        <v>101000</v>
      </c>
      <c r="C17" s="74">
        <v>105000</v>
      </c>
      <c r="D17" s="73">
        <f t="shared" si="0"/>
        <v>3.960396039603964</v>
      </c>
      <c r="E17" s="60">
        <f>E14-E16</f>
        <v>30000</v>
      </c>
      <c r="F17" s="74">
        <f t="shared" si="1"/>
        <v>-71.42857142857143</v>
      </c>
      <c r="G17" s="60">
        <f>G14-G16</f>
        <v>50000</v>
      </c>
      <c r="H17" s="67">
        <f t="shared" si="2"/>
        <v>66.66666666666669</v>
      </c>
      <c r="I17" s="60">
        <f>I14-I16</f>
        <v>0</v>
      </c>
      <c r="J17" s="67">
        <v>0</v>
      </c>
      <c r="K17" s="60">
        <f>'Demostrativo I'!B18</f>
        <v>-50000</v>
      </c>
      <c r="L17" s="67">
        <v>0</v>
      </c>
      <c r="M17" s="60">
        <f t="shared" si="3"/>
        <v>-50000</v>
      </c>
      <c r="N17" s="67">
        <v>0</v>
      </c>
      <c r="O17" s="60">
        <f t="shared" si="4"/>
        <v>-50000</v>
      </c>
      <c r="P17" s="67">
        <v>0</v>
      </c>
    </row>
    <row r="18" spans="1:16" ht="11.25">
      <c r="A18" s="72" t="s">
        <v>38</v>
      </c>
      <c r="B18" s="60">
        <v>34000</v>
      </c>
      <c r="C18" s="60">
        <v>34000</v>
      </c>
      <c r="D18" s="73">
        <f t="shared" si="0"/>
        <v>0</v>
      </c>
      <c r="E18" s="60">
        <v>100000</v>
      </c>
      <c r="F18" s="74">
        <f t="shared" si="1"/>
        <v>194.11764705882354</v>
      </c>
      <c r="G18" s="60">
        <v>100000</v>
      </c>
      <c r="H18" s="67">
        <f t="shared" si="2"/>
        <v>0</v>
      </c>
      <c r="I18" s="60">
        <v>100000</v>
      </c>
      <c r="J18" s="67">
        <f>I18/G18*100-100</f>
        <v>0</v>
      </c>
      <c r="K18" s="60">
        <f>'Demostrativo I'!B19</f>
        <v>50000</v>
      </c>
      <c r="L18" s="67">
        <v>0</v>
      </c>
      <c r="M18" s="60">
        <f t="shared" si="3"/>
        <v>50000</v>
      </c>
      <c r="N18" s="67">
        <v>0</v>
      </c>
      <c r="O18" s="60">
        <f t="shared" si="4"/>
        <v>50000</v>
      </c>
      <c r="P18" s="67">
        <v>0</v>
      </c>
    </row>
    <row r="19" spans="1:16" ht="11.25">
      <c r="A19" s="72" t="s">
        <v>39</v>
      </c>
      <c r="B19" s="60">
        <v>150000</v>
      </c>
      <c r="C19" s="60">
        <v>444000</v>
      </c>
      <c r="D19" s="73">
        <f t="shared" si="0"/>
        <v>196</v>
      </c>
      <c r="E19" s="60">
        <v>380000</v>
      </c>
      <c r="F19" s="74">
        <f t="shared" si="1"/>
        <v>-14.41441441441441</v>
      </c>
      <c r="G19" s="60">
        <v>350000</v>
      </c>
      <c r="H19" s="67">
        <f t="shared" si="2"/>
        <v>-7.89473684210526</v>
      </c>
      <c r="I19" s="60">
        <v>500000</v>
      </c>
      <c r="J19" s="67">
        <f>I19/G19*100-100</f>
        <v>42.85714285714286</v>
      </c>
      <c r="K19" s="60">
        <f>'Demostrativo I'!B20</f>
        <v>400000</v>
      </c>
      <c r="L19" s="67">
        <v>0</v>
      </c>
      <c r="M19" s="60">
        <f t="shared" si="3"/>
        <v>400000</v>
      </c>
      <c r="N19" s="67">
        <v>0</v>
      </c>
      <c r="O19" s="60">
        <f t="shared" si="4"/>
        <v>400000</v>
      </c>
      <c r="P19" s="67">
        <v>0</v>
      </c>
    </row>
    <row r="20" spans="1:16" ht="11.25">
      <c r="A20" s="72" t="s">
        <v>30</v>
      </c>
      <c r="B20" s="60">
        <v>150000</v>
      </c>
      <c r="C20" s="60">
        <v>192000</v>
      </c>
      <c r="D20" s="73">
        <f t="shared" si="0"/>
        <v>28</v>
      </c>
      <c r="E20" s="60">
        <v>280000</v>
      </c>
      <c r="F20" s="74">
        <f t="shared" si="1"/>
        <v>45.833333333333314</v>
      </c>
      <c r="G20" s="60">
        <v>350000</v>
      </c>
      <c r="H20" s="67">
        <f t="shared" si="2"/>
        <v>25</v>
      </c>
      <c r="I20" s="60">
        <v>300000</v>
      </c>
      <c r="J20" s="67">
        <f>I20/G20*100-100</f>
        <v>-14.285714285714292</v>
      </c>
      <c r="K20" s="60">
        <f>'Demostrativo I'!B21</f>
        <v>350000</v>
      </c>
      <c r="L20" s="67">
        <v>0</v>
      </c>
      <c r="M20" s="60">
        <f t="shared" si="3"/>
        <v>350000</v>
      </c>
      <c r="N20" s="67">
        <v>0</v>
      </c>
      <c r="O20" s="60">
        <f t="shared" si="4"/>
        <v>350000</v>
      </c>
      <c r="P20" s="67">
        <v>0</v>
      </c>
    </row>
    <row r="21" spans="1:12" ht="11.2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</row>
    <row r="22" spans="1:12" ht="15.75" customHeight="1">
      <c r="A22" s="75" t="s">
        <v>170</v>
      </c>
      <c r="B22" s="122" t="s">
        <v>40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</row>
    <row r="23" spans="1:16" s="51" customFormat="1" ht="15.75" customHeight="1">
      <c r="A23" s="152"/>
      <c r="B23" s="124">
        <v>2003</v>
      </c>
      <c r="C23" s="124">
        <v>2004</v>
      </c>
      <c r="D23" s="124" t="s">
        <v>130</v>
      </c>
      <c r="E23" s="124">
        <v>2005</v>
      </c>
      <c r="F23" s="124" t="s">
        <v>130</v>
      </c>
      <c r="G23" s="150">
        <v>2006</v>
      </c>
      <c r="H23" s="150" t="s">
        <v>130</v>
      </c>
      <c r="I23" s="150">
        <v>2007</v>
      </c>
      <c r="J23" s="150" t="s">
        <v>130</v>
      </c>
      <c r="K23" s="150">
        <v>2008</v>
      </c>
      <c r="L23" s="130" t="s">
        <v>130</v>
      </c>
      <c r="M23" s="150">
        <v>2009</v>
      </c>
      <c r="N23" s="150" t="s">
        <v>130</v>
      </c>
      <c r="O23" s="150">
        <v>2010</v>
      </c>
      <c r="P23" s="150" t="s">
        <v>130</v>
      </c>
    </row>
    <row r="24" spans="1:16" s="51" customFormat="1" ht="15.75" customHeight="1">
      <c r="A24" s="153"/>
      <c r="B24" s="125"/>
      <c r="C24" s="125"/>
      <c r="D24" s="125"/>
      <c r="E24" s="125"/>
      <c r="F24" s="125"/>
      <c r="G24" s="129"/>
      <c r="H24" s="129"/>
      <c r="I24" s="129"/>
      <c r="J24" s="129"/>
      <c r="K24" s="129"/>
      <c r="L24" s="123"/>
      <c r="M24" s="129"/>
      <c r="N24" s="129"/>
      <c r="O24" s="129"/>
      <c r="P24" s="129"/>
    </row>
    <row r="25" spans="1:16" ht="11.25">
      <c r="A25" s="72" t="s">
        <v>34</v>
      </c>
      <c r="B25" s="73">
        <v>4200000</v>
      </c>
      <c r="C25" s="73">
        <v>5245000</v>
      </c>
      <c r="D25" s="76">
        <f aca="true" t="shared" si="5" ref="D25:D32">C25/B25*100</f>
        <v>124.88095238095238</v>
      </c>
      <c r="E25" s="60">
        <v>6315906</v>
      </c>
      <c r="F25" s="76">
        <f aca="true" t="shared" si="6" ref="F25:F32">E25/C25*100</f>
        <v>120.41765490943757</v>
      </c>
      <c r="G25" s="73">
        <f>G13/1.06</f>
        <v>7547169.811320755</v>
      </c>
      <c r="H25" s="67">
        <f aca="true" t="shared" si="7" ref="H25:H32">G25/E25*100</f>
        <v>119.4946506696071</v>
      </c>
      <c r="I25" s="67">
        <f>I13/1.1236</f>
        <v>9789960.84015664</v>
      </c>
      <c r="J25" s="67">
        <f>I25/G25*100</f>
        <v>129.7169811320755</v>
      </c>
      <c r="K25" s="67">
        <f>K13*0.94</f>
        <v>11750000</v>
      </c>
      <c r="L25" s="67">
        <f aca="true" t="shared" si="8" ref="L25:L32">K25/I25*100</f>
        <v>120.02090909090907</v>
      </c>
      <c r="M25" s="67">
        <f>M13*0.8764</f>
        <v>10955000</v>
      </c>
      <c r="N25" s="67">
        <f aca="true" t="shared" si="9" ref="N25:N32">M25/K25*100</f>
        <v>93.23404255319149</v>
      </c>
      <c r="O25" s="67">
        <f>O13*0.8396</f>
        <v>10495000</v>
      </c>
      <c r="P25" s="67">
        <f aca="true" t="shared" si="10" ref="P25:P32">O25/M25*100</f>
        <v>95.80100410771337</v>
      </c>
    </row>
    <row r="26" spans="1:16" ht="11.25">
      <c r="A26" s="72" t="s">
        <v>35</v>
      </c>
      <c r="B26" s="74">
        <v>4191000</v>
      </c>
      <c r="C26" s="74">
        <v>5220000</v>
      </c>
      <c r="D26" s="76">
        <f t="shared" si="5"/>
        <v>124.55261274158913</v>
      </c>
      <c r="E26" s="60">
        <v>6315906</v>
      </c>
      <c r="F26" s="76">
        <f t="shared" si="6"/>
        <v>120.99436781609197</v>
      </c>
      <c r="G26" s="73">
        <f aca="true" t="shared" si="11" ref="G26:G32">G14/1.06</f>
        <v>7547169.811320755</v>
      </c>
      <c r="H26" s="67">
        <f t="shared" si="7"/>
        <v>119.4946506696071</v>
      </c>
      <c r="I26" s="67">
        <f aca="true" t="shared" si="12" ref="I26:I32">I14/1.1236</f>
        <v>9789960.84015664</v>
      </c>
      <c r="J26" s="67">
        <f>I26/G26*100</f>
        <v>129.7169811320755</v>
      </c>
      <c r="K26" s="67">
        <f aca="true" t="shared" si="13" ref="K26:K32">K14*0.94</f>
        <v>11703000</v>
      </c>
      <c r="L26" s="67">
        <f t="shared" si="8"/>
        <v>119.54082545454543</v>
      </c>
      <c r="M26" s="67">
        <f aca="true" t="shared" si="14" ref="M26:M32">M14*0.8764</f>
        <v>10911180</v>
      </c>
      <c r="N26" s="67">
        <f t="shared" si="9"/>
        <v>93.23404255319149</v>
      </c>
      <c r="O26" s="67">
        <f aca="true" t="shared" si="15" ref="O26:O32">O14*0.8396</f>
        <v>10453020</v>
      </c>
      <c r="P26" s="67">
        <f t="shared" si="10"/>
        <v>95.80100410771337</v>
      </c>
    </row>
    <row r="27" spans="1:16" ht="11.25">
      <c r="A27" s="72" t="s">
        <v>36</v>
      </c>
      <c r="B27" s="74">
        <v>4200000</v>
      </c>
      <c r="C27" s="74">
        <v>5245000</v>
      </c>
      <c r="D27" s="76">
        <f t="shared" si="5"/>
        <v>124.88095238095238</v>
      </c>
      <c r="E27" s="60">
        <v>6315906</v>
      </c>
      <c r="F27" s="76">
        <f t="shared" si="6"/>
        <v>120.41765490943757</v>
      </c>
      <c r="G27" s="73">
        <f t="shared" si="11"/>
        <v>7547169.811320755</v>
      </c>
      <c r="H27" s="67">
        <f t="shared" si="7"/>
        <v>119.4946506696071</v>
      </c>
      <c r="I27" s="67">
        <f t="shared" si="12"/>
        <v>9789960.84015664</v>
      </c>
      <c r="J27" s="67">
        <f>I27/G27*100</f>
        <v>129.7169811320755</v>
      </c>
      <c r="K27" s="67">
        <f t="shared" si="13"/>
        <v>11750000</v>
      </c>
      <c r="L27" s="67">
        <f t="shared" si="8"/>
        <v>120.02090909090907</v>
      </c>
      <c r="M27" s="67">
        <f t="shared" si="14"/>
        <v>10955000</v>
      </c>
      <c r="N27" s="67">
        <f t="shared" si="9"/>
        <v>93.23404255319149</v>
      </c>
      <c r="O27" s="67">
        <f t="shared" si="15"/>
        <v>10495000</v>
      </c>
      <c r="P27" s="67">
        <f t="shared" si="10"/>
        <v>95.80100410771337</v>
      </c>
    </row>
    <row r="28" spans="1:16" ht="11.25">
      <c r="A28" s="72" t="s">
        <v>15</v>
      </c>
      <c r="B28" s="74">
        <v>4090000</v>
      </c>
      <c r="C28" s="74">
        <v>5115000</v>
      </c>
      <c r="D28" s="76">
        <f t="shared" si="5"/>
        <v>125.06112469437653</v>
      </c>
      <c r="E28" s="60">
        <v>6285906</v>
      </c>
      <c r="F28" s="76">
        <f t="shared" si="6"/>
        <v>122.8916129032258</v>
      </c>
      <c r="G28" s="73">
        <f t="shared" si="11"/>
        <v>7500000</v>
      </c>
      <c r="H28" s="67">
        <f t="shared" si="7"/>
        <v>119.31454272462871</v>
      </c>
      <c r="I28" s="67">
        <f t="shared" si="12"/>
        <v>9789960.84015664</v>
      </c>
      <c r="J28" s="67">
        <f>I28/G28*100</f>
        <v>130.53281120208854</v>
      </c>
      <c r="K28" s="67">
        <f t="shared" si="13"/>
        <v>11656000</v>
      </c>
      <c r="L28" s="67">
        <f t="shared" si="8"/>
        <v>119.06074181818181</v>
      </c>
      <c r="M28" s="67">
        <f t="shared" si="14"/>
        <v>10867360</v>
      </c>
      <c r="N28" s="67">
        <f t="shared" si="9"/>
        <v>93.23404255319149</v>
      </c>
      <c r="O28" s="67">
        <f t="shared" si="15"/>
        <v>10411040</v>
      </c>
      <c r="P28" s="67">
        <f t="shared" si="10"/>
        <v>95.80100410771337</v>
      </c>
    </row>
    <row r="29" spans="1:16" ht="11.25">
      <c r="A29" s="72" t="s">
        <v>37</v>
      </c>
      <c r="B29" s="74">
        <v>101000</v>
      </c>
      <c r="C29" s="74">
        <v>105000</v>
      </c>
      <c r="D29" s="76">
        <f t="shared" si="5"/>
        <v>103.96039603960396</v>
      </c>
      <c r="E29" s="60">
        <f>E26-E28</f>
        <v>30000</v>
      </c>
      <c r="F29" s="76">
        <f t="shared" si="6"/>
        <v>28.57142857142857</v>
      </c>
      <c r="G29" s="73">
        <f t="shared" si="11"/>
        <v>47169.811320754714</v>
      </c>
      <c r="H29" s="67">
        <f t="shared" si="7"/>
        <v>157.2327044025157</v>
      </c>
      <c r="I29" s="67">
        <f t="shared" si="12"/>
        <v>0</v>
      </c>
      <c r="J29" s="67">
        <v>0</v>
      </c>
      <c r="K29" s="67">
        <f t="shared" si="13"/>
        <v>-47000</v>
      </c>
      <c r="L29" s="67" t="e">
        <f t="shared" si="8"/>
        <v>#DIV/0!</v>
      </c>
      <c r="M29" s="67">
        <f t="shared" si="14"/>
        <v>-43820</v>
      </c>
      <c r="N29" s="67">
        <f t="shared" si="9"/>
        <v>93.23404255319149</v>
      </c>
      <c r="O29" s="67">
        <f t="shared" si="15"/>
        <v>-41980</v>
      </c>
      <c r="P29" s="67">
        <f t="shared" si="10"/>
        <v>95.80100410771337</v>
      </c>
    </row>
    <row r="30" spans="1:16" ht="11.25">
      <c r="A30" s="72" t="s">
        <v>38</v>
      </c>
      <c r="B30" s="67">
        <v>34000</v>
      </c>
      <c r="C30" s="60">
        <v>34000</v>
      </c>
      <c r="D30" s="76">
        <f t="shared" si="5"/>
        <v>100</v>
      </c>
      <c r="E30" s="60">
        <v>100000</v>
      </c>
      <c r="F30" s="76">
        <f t="shared" si="6"/>
        <v>294.11764705882354</v>
      </c>
      <c r="G30" s="73">
        <f t="shared" si="11"/>
        <v>94339.62264150943</v>
      </c>
      <c r="H30" s="67">
        <f t="shared" si="7"/>
        <v>94.33962264150942</v>
      </c>
      <c r="I30" s="67">
        <f t="shared" si="12"/>
        <v>88999.64400142399</v>
      </c>
      <c r="J30" s="67">
        <f>I30/G30*100</f>
        <v>94.33962264150944</v>
      </c>
      <c r="K30" s="67">
        <f t="shared" si="13"/>
        <v>47000</v>
      </c>
      <c r="L30" s="67">
        <f t="shared" si="8"/>
        <v>52.809200000000004</v>
      </c>
      <c r="M30" s="67">
        <f t="shared" si="14"/>
        <v>43820</v>
      </c>
      <c r="N30" s="67">
        <f t="shared" si="9"/>
        <v>93.23404255319149</v>
      </c>
      <c r="O30" s="67">
        <f t="shared" si="15"/>
        <v>41980</v>
      </c>
      <c r="P30" s="67">
        <f t="shared" si="10"/>
        <v>95.80100410771337</v>
      </c>
    </row>
    <row r="31" spans="1:16" ht="11.25">
      <c r="A31" s="72" t="s">
        <v>39</v>
      </c>
      <c r="B31" s="60">
        <v>150000</v>
      </c>
      <c r="C31" s="60">
        <v>444000</v>
      </c>
      <c r="D31" s="76">
        <f t="shared" si="5"/>
        <v>296</v>
      </c>
      <c r="E31" s="60">
        <v>380000</v>
      </c>
      <c r="F31" s="76">
        <f t="shared" si="6"/>
        <v>85.58558558558559</v>
      </c>
      <c r="G31" s="73">
        <f t="shared" si="11"/>
        <v>330188.679245283</v>
      </c>
      <c r="H31" s="67">
        <f t="shared" si="7"/>
        <v>86.8917576961271</v>
      </c>
      <c r="I31" s="67">
        <f t="shared" si="12"/>
        <v>444998.22000712</v>
      </c>
      <c r="J31" s="67">
        <f>I31/G31*100</f>
        <v>134.77088948787065</v>
      </c>
      <c r="K31" s="67">
        <f t="shared" si="13"/>
        <v>376000</v>
      </c>
      <c r="L31" s="67">
        <f t="shared" si="8"/>
        <v>84.49472</v>
      </c>
      <c r="M31" s="67">
        <f t="shared" si="14"/>
        <v>350560</v>
      </c>
      <c r="N31" s="67">
        <f t="shared" si="9"/>
        <v>93.23404255319149</v>
      </c>
      <c r="O31" s="67">
        <f t="shared" si="15"/>
        <v>335840</v>
      </c>
      <c r="P31" s="67">
        <f t="shared" si="10"/>
        <v>95.80100410771337</v>
      </c>
    </row>
    <row r="32" spans="1:16" ht="11.25">
      <c r="A32" s="72" t="s">
        <v>30</v>
      </c>
      <c r="B32" s="60">
        <v>150000</v>
      </c>
      <c r="C32" s="60">
        <v>192000</v>
      </c>
      <c r="D32" s="76">
        <f t="shared" si="5"/>
        <v>128</v>
      </c>
      <c r="E32" s="60">
        <v>280000</v>
      </c>
      <c r="F32" s="76">
        <f t="shared" si="6"/>
        <v>145.83333333333331</v>
      </c>
      <c r="G32" s="73">
        <f t="shared" si="11"/>
        <v>330188.679245283</v>
      </c>
      <c r="H32" s="67">
        <f t="shared" si="7"/>
        <v>117.9245283018868</v>
      </c>
      <c r="I32" s="67">
        <f t="shared" si="12"/>
        <v>266998.932004272</v>
      </c>
      <c r="J32" s="67">
        <f>I32/G32*100</f>
        <v>80.86253369272238</v>
      </c>
      <c r="K32" s="67">
        <f t="shared" si="13"/>
        <v>329000</v>
      </c>
      <c r="L32" s="67">
        <f t="shared" si="8"/>
        <v>123.22146666666664</v>
      </c>
      <c r="M32" s="67">
        <f t="shared" si="14"/>
        <v>306740</v>
      </c>
      <c r="N32" s="67">
        <f t="shared" si="9"/>
        <v>93.23404255319149</v>
      </c>
      <c r="O32" s="67">
        <f t="shared" si="15"/>
        <v>293860</v>
      </c>
      <c r="P32" s="67">
        <f t="shared" si="10"/>
        <v>95.80100410771337</v>
      </c>
    </row>
    <row r="33" spans="1:12" ht="11.25">
      <c r="A33" s="77" t="s">
        <v>136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/>
    </row>
    <row r="38" spans="1:12" ht="11.25">
      <c r="A38" s="147" t="s">
        <v>217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spans="1:12" ht="11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11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ht="11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.75" customHeight="1">
      <c r="A42" s="147" t="s">
        <v>161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</row>
    <row r="43" spans="1:12" ht="12.75" customHeight="1">
      <c r="A43" s="147" t="s">
        <v>162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</row>
    <row r="44" spans="1:12" ht="11.2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ht="11.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ht="12.75" customHeight="1">
      <c r="A46" s="147" t="s">
        <v>87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2.75" customHeight="1">
      <c r="A47" s="147" t="s">
        <v>90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</row>
  </sheetData>
  <mergeCells count="50">
    <mergeCell ref="N11:N12"/>
    <mergeCell ref="M11:M12"/>
    <mergeCell ref="L11:L12"/>
    <mergeCell ref="N23:N24"/>
    <mergeCell ref="O11:O12"/>
    <mergeCell ref="P11:P12"/>
    <mergeCell ref="O23:O24"/>
    <mergeCell ref="P23:P24"/>
    <mergeCell ref="A46:L46"/>
    <mergeCell ref="A38:L38"/>
    <mergeCell ref="A42:L42"/>
    <mergeCell ref="J23:J24"/>
    <mergeCell ref="K23:K24"/>
    <mergeCell ref="I11:I12"/>
    <mergeCell ref="H9:N9"/>
    <mergeCell ref="C11:C12"/>
    <mergeCell ref="A47:L47"/>
    <mergeCell ref="B22:L22"/>
    <mergeCell ref="A21:L21"/>
    <mergeCell ref="A23:A24"/>
    <mergeCell ref="B23:B24"/>
    <mergeCell ref="C23:C24"/>
    <mergeCell ref="D23:D24"/>
    <mergeCell ref="G11:G12"/>
    <mergeCell ref="E11:E12"/>
    <mergeCell ref="F11:F12"/>
    <mergeCell ref="H11:H12"/>
    <mergeCell ref="A1:L1"/>
    <mergeCell ref="A3:L3"/>
    <mergeCell ref="A4:L4"/>
    <mergeCell ref="A5:L5"/>
    <mergeCell ref="A2:L2"/>
    <mergeCell ref="A6:L6"/>
    <mergeCell ref="B10:L10"/>
    <mergeCell ref="A11:A12"/>
    <mergeCell ref="B11:B12"/>
    <mergeCell ref="D11:D12"/>
    <mergeCell ref="J11:J12"/>
    <mergeCell ref="K11:K12"/>
    <mergeCell ref="B9:G9"/>
    <mergeCell ref="A7:L7"/>
    <mergeCell ref="A8:L8"/>
    <mergeCell ref="A43:L43"/>
    <mergeCell ref="M23:M24"/>
    <mergeCell ref="L23:L24"/>
    <mergeCell ref="E23:E24"/>
    <mergeCell ref="F23:F24"/>
    <mergeCell ref="H23:H24"/>
    <mergeCell ref="I23:I24"/>
    <mergeCell ref="G23:G24"/>
  </mergeCells>
  <printOptions/>
  <pageMargins left="0.75" right="0.75" top="1" bottom="1" header="0.5" footer="0.5"/>
  <pageSetup horizontalDpi="360" verticalDpi="36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A1" sqref="A1:I35"/>
    </sheetView>
  </sheetViews>
  <sheetFormatPr defaultColWidth="9.140625" defaultRowHeight="12.75"/>
  <cols>
    <col min="1" max="1" width="22.00390625" style="50" customWidth="1"/>
    <col min="2" max="2" width="15.57421875" style="50" customWidth="1"/>
    <col min="3" max="3" width="11.7109375" style="50" customWidth="1"/>
    <col min="4" max="4" width="11.140625" style="50" bestFit="1" customWidth="1"/>
    <col min="5" max="5" width="10.140625" style="50" bestFit="1" customWidth="1"/>
    <col min="6" max="6" width="10.8515625" style="50" bestFit="1" customWidth="1"/>
    <col min="7" max="7" width="10.140625" style="50" bestFit="1" customWidth="1"/>
    <col min="8" max="8" width="10.8515625" style="50" bestFit="1" customWidth="1"/>
    <col min="9" max="9" width="9.28125" style="50" bestFit="1" customWidth="1"/>
    <col min="10" max="16384" width="9.140625" style="50" customWidth="1"/>
  </cols>
  <sheetData>
    <row r="1" spans="1:9" ht="11.25">
      <c r="A1" s="140" t="s">
        <v>225</v>
      </c>
      <c r="B1" s="141"/>
      <c r="C1" s="141"/>
      <c r="D1" s="141"/>
      <c r="E1" s="141"/>
      <c r="F1" s="141"/>
      <c r="G1" s="141"/>
      <c r="H1" s="141"/>
      <c r="I1" s="142"/>
    </row>
    <row r="2" spans="1:9" ht="11.25">
      <c r="A2" s="143"/>
      <c r="B2" s="144"/>
      <c r="C2" s="144"/>
      <c r="D2" s="144"/>
      <c r="E2" s="144"/>
      <c r="F2" s="144"/>
      <c r="G2" s="144"/>
      <c r="H2" s="144"/>
      <c r="I2" s="145"/>
    </row>
    <row r="3" spans="1:9" ht="11.25">
      <c r="A3" s="143" t="s">
        <v>172</v>
      </c>
      <c r="B3" s="144"/>
      <c r="C3" s="144"/>
      <c r="D3" s="144"/>
      <c r="E3" s="144"/>
      <c r="F3" s="144"/>
      <c r="G3" s="144"/>
      <c r="H3" s="144"/>
      <c r="I3" s="145"/>
    </row>
    <row r="4" spans="1:9" ht="11.25">
      <c r="A4" s="143" t="s">
        <v>0</v>
      </c>
      <c r="B4" s="144"/>
      <c r="C4" s="144"/>
      <c r="D4" s="144"/>
      <c r="E4" s="144"/>
      <c r="F4" s="144"/>
      <c r="G4" s="144"/>
      <c r="H4" s="144"/>
      <c r="I4" s="145"/>
    </row>
    <row r="5" spans="1:9" ht="11.25">
      <c r="A5" s="143" t="s">
        <v>1</v>
      </c>
      <c r="B5" s="144"/>
      <c r="C5" s="144"/>
      <c r="D5" s="144"/>
      <c r="E5" s="144"/>
      <c r="F5" s="144"/>
      <c r="G5" s="144"/>
      <c r="H5" s="144"/>
      <c r="I5" s="145"/>
    </row>
    <row r="6" spans="1:9" ht="11.25">
      <c r="A6" s="143" t="s">
        <v>41</v>
      </c>
      <c r="B6" s="144"/>
      <c r="C6" s="144"/>
      <c r="D6" s="144"/>
      <c r="E6" s="144"/>
      <c r="F6" s="144"/>
      <c r="G6" s="144"/>
      <c r="H6" s="144"/>
      <c r="I6" s="145"/>
    </row>
    <row r="7" spans="1:9" ht="11.25">
      <c r="A7" s="143">
        <v>2008</v>
      </c>
      <c r="B7" s="144"/>
      <c r="C7" s="144"/>
      <c r="D7" s="144"/>
      <c r="E7" s="144"/>
      <c r="F7" s="144"/>
      <c r="G7" s="144"/>
      <c r="H7" s="144"/>
      <c r="I7" s="145"/>
    </row>
    <row r="8" spans="1:9" ht="11.25">
      <c r="A8" s="143"/>
      <c r="B8" s="144"/>
      <c r="C8" s="144"/>
      <c r="D8" s="144"/>
      <c r="E8" s="144"/>
      <c r="F8" s="144"/>
      <c r="G8" s="144"/>
      <c r="H8" s="144"/>
      <c r="I8" s="145"/>
    </row>
    <row r="9" spans="1:9" ht="11.25">
      <c r="A9" s="53" t="s">
        <v>42</v>
      </c>
      <c r="B9" s="53"/>
      <c r="C9" s="53"/>
      <c r="D9" s="53"/>
      <c r="E9" s="53"/>
      <c r="F9" s="53"/>
      <c r="G9" s="53"/>
      <c r="H9" s="53"/>
      <c r="I9" s="54" t="s">
        <v>213</v>
      </c>
    </row>
    <row r="10" spans="1:9" s="51" customFormat="1" ht="25.5" customHeight="1">
      <c r="A10" s="55" t="s">
        <v>43</v>
      </c>
      <c r="B10" s="55">
        <v>2006</v>
      </c>
      <c r="C10" s="55" t="s">
        <v>130</v>
      </c>
      <c r="D10" s="55">
        <v>2005</v>
      </c>
      <c r="E10" s="55" t="s">
        <v>130</v>
      </c>
      <c r="F10" s="55">
        <v>2004</v>
      </c>
      <c r="G10" s="55" t="s">
        <v>130</v>
      </c>
      <c r="H10" s="55">
        <v>2003</v>
      </c>
      <c r="I10" s="55" t="s">
        <v>130</v>
      </c>
    </row>
    <row r="11" spans="1:9" ht="11.25">
      <c r="A11" s="59" t="s">
        <v>44</v>
      </c>
      <c r="B11" s="60"/>
      <c r="C11" s="60"/>
      <c r="D11" s="60"/>
      <c r="E11" s="60"/>
      <c r="F11" s="60"/>
      <c r="G11" s="60"/>
      <c r="H11" s="60"/>
      <c r="I11" s="60"/>
    </row>
    <row r="12" spans="1:9" ht="11.25">
      <c r="A12" s="59" t="s">
        <v>45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</row>
    <row r="13" spans="1:9" ht="11.25">
      <c r="A13" s="59" t="s">
        <v>46</v>
      </c>
      <c r="B13" s="60">
        <v>2772432.98</v>
      </c>
      <c r="C13" s="60">
        <v>0</v>
      </c>
      <c r="D13" s="60">
        <v>2630811.68</v>
      </c>
      <c r="E13" s="60">
        <f>D13/F13*100-100</f>
        <v>23.682124229266194</v>
      </c>
      <c r="F13" s="60">
        <v>2127075.11</v>
      </c>
      <c r="G13" s="60">
        <f>F13/H13*100-100</f>
        <v>18.195154157573896</v>
      </c>
      <c r="H13" s="60">
        <v>1799629.71</v>
      </c>
      <c r="I13" s="60">
        <f>H13/D24*100-100</f>
        <v>0.20209966592427975</v>
      </c>
    </row>
    <row r="14" spans="1:9" ht="11.25">
      <c r="A14" s="59" t="s">
        <v>169</v>
      </c>
      <c r="B14" s="60">
        <f>SUM(B11:B13)</f>
        <v>2772432.98</v>
      </c>
      <c r="C14" s="60">
        <f>B14/D14*100-100</f>
        <v>5.383178928261415</v>
      </c>
      <c r="D14" s="60">
        <f>SUM(D11:D13)</f>
        <v>2630811.68</v>
      </c>
      <c r="E14" s="60">
        <f>D14/F14*100-100</f>
        <v>23.682124229266194</v>
      </c>
      <c r="F14" s="60">
        <f>SUM(F11:F13)</f>
        <v>2127075.11</v>
      </c>
      <c r="G14" s="60">
        <f>F14/H14*100-100</f>
        <v>18.195154157573896</v>
      </c>
      <c r="H14" s="60">
        <f>SUM(H11:H13)</f>
        <v>1799629.71</v>
      </c>
      <c r="I14" s="60">
        <f>SUM(I11:I13)</f>
        <v>0.20209966592427975</v>
      </c>
    </row>
    <row r="15" spans="1:9" ht="11.25">
      <c r="A15" s="154"/>
      <c r="B15" s="154"/>
      <c r="C15" s="154"/>
      <c r="D15" s="154"/>
      <c r="E15" s="154"/>
      <c r="F15" s="154"/>
      <c r="G15" s="154"/>
      <c r="H15" s="154"/>
      <c r="I15" s="154"/>
    </row>
    <row r="16" spans="1:9" ht="15.75" customHeight="1">
      <c r="A16" s="155" t="s">
        <v>47</v>
      </c>
      <c r="B16" s="155"/>
      <c r="C16" s="155"/>
      <c r="D16" s="155"/>
      <c r="E16" s="155"/>
      <c r="F16" s="155"/>
      <c r="G16" s="155"/>
      <c r="H16" s="155"/>
      <c r="I16" s="155"/>
    </row>
    <row r="17" spans="1:9" s="51" customFormat="1" ht="25.5" customHeight="1">
      <c r="A17" s="80" t="s">
        <v>43</v>
      </c>
      <c r="B17" s="80">
        <v>2006</v>
      </c>
      <c r="C17" s="80" t="s">
        <v>130</v>
      </c>
      <c r="D17" s="80">
        <v>2005</v>
      </c>
      <c r="E17" s="80" t="s">
        <v>130</v>
      </c>
      <c r="F17" s="80">
        <v>2004</v>
      </c>
      <c r="G17" s="80" t="s">
        <v>130</v>
      </c>
      <c r="H17" s="80">
        <v>2003</v>
      </c>
      <c r="I17" s="55" t="s">
        <v>130</v>
      </c>
    </row>
    <row r="18" spans="1:9" ht="11.25">
      <c r="A18" s="59" t="s">
        <v>44</v>
      </c>
      <c r="B18" s="59"/>
      <c r="C18" s="59"/>
      <c r="D18" s="59"/>
      <c r="E18" s="59"/>
      <c r="F18" s="59"/>
      <c r="G18" s="59"/>
      <c r="H18" s="59"/>
      <c r="I18" s="59"/>
    </row>
    <row r="19" spans="1:9" ht="23.25" customHeight="1">
      <c r="A19" s="59" t="s">
        <v>45</v>
      </c>
      <c r="B19" s="59"/>
      <c r="C19" s="59"/>
      <c r="D19" s="156" t="s">
        <v>138</v>
      </c>
      <c r="E19" s="156"/>
      <c r="F19" s="156"/>
      <c r="G19" s="156"/>
      <c r="H19" s="156"/>
      <c r="I19" s="156"/>
    </row>
    <row r="20" spans="1:9" ht="11.25">
      <c r="A20" s="59" t="s">
        <v>46</v>
      </c>
      <c r="B20" s="59"/>
      <c r="C20" s="59"/>
      <c r="D20" s="59"/>
      <c r="E20" s="59"/>
      <c r="F20" s="59"/>
      <c r="G20" s="59"/>
      <c r="H20" s="59"/>
      <c r="I20" s="59"/>
    </row>
    <row r="21" spans="1:9" ht="11.25">
      <c r="A21" s="59" t="s">
        <v>169</v>
      </c>
      <c r="B21" s="59"/>
      <c r="C21" s="59"/>
      <c r="D21" s="59"/>
      <c r="E21" s="59"/>
      <c r="F21" s="59"/>
      <c r="G21" s="59"/>
      <c r="H21" s="59"/>
      <c r="I21" s="59"/>
    </row>
    <row r="22" spans="1:9" ht="11.25">
      <c r="A22" s="146" t="s">
        <v>139</v>
      </c>
      <c r="B22" s="146"/>
      <c r="C22" s="146"/>
      <c r="D22" s="146"/>
      <c r="E22" s="146"/>
      <c r="F22" s="146"/>
      <c r="G22" s="146"/>
      <c r="H22" s="146"/>
      <c r="I22" s="146"/>
    </row>
    <row r="24" spans="1:4" ht="11.25">
      <c r="A24" s="50" t="s">
        <v>210</v>
      </c>
      <c r="D24" s="62">
        <v>1796000</v>
      </c>
    </row>
    <row r="25" spans="4:7" ht="11.25">
      <c r="D25" s="157"/>
      <c r="E25" s="157"/>
      <c r="F25" s="157"/>
      <c r="G25" s="157"/>
    </row>
    <row r="26" spans="1:9" ht="11.25">
      <c r="A26" s="158" t="s">
        <v>217</v>
      </c>
      <c r="B26" s="158"/>
      <c r="C26" s="158"/>
      <c r="D26" s="158"/>
      <c r="E26" s="158"/>
      <c r="F26" s="158"/>
      <c r="G26" s="158"/>
      <c r="H26" s="158"/>
      <c r="I26" s="158"/>
    </row>
    <row r="27" spans="1:9" ht="11.25">
      <c r="A27" s="82"/>
      <c r="B27" s="82"/>
      <c r="C27" s="82"/>
      <c r="D27" s="82"/>
      <c r="E27" s="82"/>
      <c r="F27" s="82"/>
      <c r="G27" s="82"/>
      <c r="H27" s="82"/>
      <c r="I27" s="82"/>
    </row>
    <row r="28" spans="1:9" ht="11.25">
      <c r="A28" s="82"/>
      <c r="B28" s="82"/>
      <c r="C28" s="82"/>
      <c r="D28" s="82"/>
      <c r="E28" s="82"/>
      <c r="F28" s="82"/>
      <c r="G28" s="82"/>
      <c r="H28" s="82"/>
      <c r="I28" s="82"/>
    </row>
    <row r="29" spans="1:9" ht="11.25">
      <c r="A29" s="82"/>
      <c r="B29" s="82"/>
      <c r="C29" s="82"/>
      <c r="D29" s="82"/>
      <c r="E29" s="82"/>
      <c r="F29" s="82"/>
      <c r="G29" s="82"/>
      <c r="H29" s="82"/>
      <c r="I29" s="82"/>
    </row>
    <row r="30" spans="1:9" ht="12.75" customHeight="1">
      <c r="A30" s="158" t="s">
        <v>161</v>
      </c>
      <c r="B30" s="158"/>
      <c r="C30" s="158"/>
      <c r="D30" s="158"/>
      <c r="E30" s="158"/>
      <c r="F30" s="158"/>
      <c r="G30" s="158"/>
      <c r="H30" s="158"/>
      <c r="I30" s="158"/>
    </row>
    <row r="31" spans="1:9" ht="12.75" customHeight="1">
      <c r="A31" s="158" t="s">
        <v>162</v>
      </c>
      <c r="B31" s="158"/>
      <c r="C31" s="158"/>
      <c r="D31" s="158"/>
      <c r="E31" s="158"/>
      <c r="F31" s="158"/>
      <c r="G31" s="158"/>
      <c r="H31" s="158"/>
      <c r="I31" s="158"/>
    </row>
    <row r="32" spans="1:9" ht="11.25">
      <c r="A32" s="82"/>
      <c r="B32" s="82"/>
      <c r="C32" s="82"/>
      <c r="D32" s="82"/>
      <c r="E32" s="82"/>
      <c r="F32" s="82"/>
      <c r="G32" s="82"/>
      <c r="H32" s="82"/>
      <c r="I32" s="82"/>
    </row>
    <row r="33" spans="1:9" ht="11.25">
      <c r="A33" s="82"/>
      <c r="B33" s="82"/>
      <c r="C33" s="82"/>
      <c r="D33" s="82"/>
      <c r="E33" s="82"/>
      <c r="F33" s="82"/>
      <c r="G33" s="82"/>
      <c r="H33" s="82"/>
      <c r="I33" s="82"/>
    </row>
    <row r="34" spans="1:9" ht="12.75" customHeight="1">
      <c r="A34" s="158" t="s">
        <v>87</v>
      </c>
      <c r="B34" s="158"/>
      <c r="C34" s="158"/>
      <c r="D34" s="158"/>
      <c r="E34" s="158"/>
      <c r="F34" s="158"/>
      <c r="G34" s="158"/>
      <c r="H34" s="158"/>
      <c r="I34" s="158"/>
    </row>
    <row r="35" spans="1:9" ht="12.75" customHeight="1">
      <c r="A35" s="158" t="s">
        <v>90</v>
      </c>
      <c r="B35" s="158"/>
      <c r="C35" s="158"/>
      <c r="D35" s="158"/>
      <c r="E35" s="158"/>
      <c r="F35" s="158"/>
      <c r="G35" s="158"/>
      <c r="H35" s="158"/>
      <c r="I35" s="158"/>
    </row>
  </sheetData>
  <mergeCells count="18">
    <mergeCell ref="A34:I34"/>
    <mergeCell ref="A35:I35"/>
    <mergeCell ref="D25:G25"/>
    <mergeCell ref="A26:I26"/>
    <mergeCell ref="A30:I30"/>
    <mergeCell ref="A31:I31"/>
    <mergeCell ref="A5:I5"/>
    <mergeCell ref="A6:I6"/>
    <mergeCell ref="A7:I7"/>
    <mergeCell ref="A1:I1"/>
    <mergeCell ref="A2:I2"/>
    <mergeCell ref="A3:I3"/>
    <mergeCell ref="A4:I4"/>
    <mergeCell ref="A8:I8"/>
    <mergeCell ref="A22:I22"/>
    <mergeCell ref="A15:I15"/>
    <mergeCell ref="A16:I16"/>
    <mergeCell ref="D19:I19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 topLeftCell="A1">
      <selection activeCell="A1" sqref="A1:D43"/>
    </sheetView>
  </sheetViews>
  <sheetFormatPr defaultColWidth="9.140625" defaultRowHeight="12.75"/>
  <cols>
    <col min="1" max="1" width="43.7109375" style="50" customWidth="1"/>
    <col min="2" max="4" width="14.7109375" style="50" customWidth="1"/>
    <col min="5" max="16384" width="9.140625" style="50" customWidth="1"/>
  </cols>
  <sheetData>
    <row r="1" spans="1:4" ht="11.25">
      <c r="A1" s="140" t="s">
        <v>226</v>
      </c>
      <c r="B1" s="141"/>
      <c r="C1" s="141"/>
      <c r="D1" s="142"/>
    </row>
    <row r="2" spans="1:4" ht="11.25">
      <c r="A2" s="143"/>
      <c r="B2" s="144"/>
      <c r="C2" s="144"/>
      <c r="D2" s="145"/>
    </row>
    <row r="3" spans="1:4" ht="11.25">
      <c r="A3" s="143" t="s">
        <v>172</v>
      </c>
      <c r="B3" s="144"/>
      <c r="C3" s="144"/>
      <c r="D3" s="145"/>
    </row>
    <row r="4" spans="1:4" ht="11.25">
      <c r="A4" s="143" t="s">
        <v>0</v>
      </c>
      <c r="B4" s="144"/>
      <c r="C4" s="144"/>
      <c r="D4" s="145"/>
    </row>
    <row r="5" spans="1:4" ht="11.25">
      <c r="A5" s="143" t="s">
        <v>1</v>
      </c>
      <c r="B5" s="144"/>
      <c r="C5" s="144"/>
      <c r="D5" s="145"/>
    </row>
    <row r="6" spans="1:4" ht="11.25">
      <c r="A6" s="143" t="s">
        <v>48</v>
      </c>
      <c r="B6" s="144"/>
      <c r="C6" s="144"/>
      <c r="D6" s="145"/>
    </row>
    <row r="7" spans="1:4" ht="11.25">
      <c r="A7" s="143">
        <v>2008</v>
      </c>
      <c r="B7" s="144"/>
      <c r="C7" s="144"/>
      <c r="D7" s="145"/>
    </row>
    <row r="8" spans="1:4" ht="11.25">
      <c r="A8" s="143"/>
      <c r="B8" s="144"/>
      <c r="C8" s="144"/>
      <c r="D8" s="145"/>
    </row>
    <row r="9" spans="1:4" ht="11.25">
      <c r="A9" s="83" t="s">
        <v>42</v>
      </c>
      <c r="B9" s="83"/>
      <c r="C9" s="83"/>
      <c r="D9" s="84" t="s">
        <v>213</v>
      </c>
    </row>
    <row r="10" spans="1:4" s="51" customFormat="1" ht="25.5" customHeight="1">
      <c r="A10" s="80" t="s">
        <v>128</v>
      </c>
      <c r="B10" s="80">
        <v>2006</v>
      </c>
      <c r="C10" s="80">
        <v>2005</v>
      </c>
      <c r="D10" s="80">
        <v>2004</v>
      </c>
    </row>
    <row r="11" spans="1:4" ht="11.25">
      <c r="A11" s="85" t="s">
        <v>146</v>
      </c>
      <c r="B11" s="159">
        <v>0</v>
      </c>
      <c r="C11" s="159">
        <v>0</v>
      </c>
      <c r="D11" s="159">
        <v>0</v>
      </c>
    </row>
    <row r="12" spans="1:4" ht="11.25">
      <c r="A12" s="85" t="s">
        <v>49</v>
      </c>
      <c r="B12" s="160"/>
      <c r="C12" s="160"/>
      <c r="D12" s="160"/>
    </row>
    <row r="13" spans="1:4" ht="11.25">
      <c r="A13" s="85" t="s">
        <v>147</v>
      </c>
      <c r="B13" s="160"/>
      <c r="C13" s="160"/>
      <c r="D13" s="160"/>
    </row>
    <row r="14" spans="1:4" ht="11.25">
      <c r="A14" s="86" t="s">
        <v>148</v>
      </c>
      <c r="B14" s="161"/>
      <c r="C14" s="161"/>
      <c r="D14" s="161"/>
    </row>
    <row r="15" spans="1:4" ht="11.25">
      <c r="A15" s="86" t="s">
        <v>116</v>
      </c>
      <c r="B15" s="111">
        <v>0</v>
      </c>
      <c r="C15" s="111">
        <v>0</v>
      </c>
      <c r="D15" s="112">
        <v>0</v>
      </c>
    </row>
    <row r="16" spans="1:4" ht="11.25">
      <c r="A16" s="164"/>
      <c r="B16" s="164"/>
      <c r="C16" s="164"/>
      <c r="D16" s="164"/>
    </row>
    <row r="17" spans="1:4" s="51" customFormat="1" ht="11.25">
      <c r="A17" s="165" t="s">
        <v>50</v>
      </c>
      <c r="B17" s="150">
        <v>2006</v>
      </c>
      <c r="C17" s="150">
        <v>2005</v>
      </c>
      <c r="D17" s="130">
        <v>2004</v>
      </c>
    </row>
    <row r="18" spans="1:4" s="51" customFormat="1" ht="11.25">
      <c r="A18" s="166"/>
      <c r="B18" s="129"/>
      <c r="C18" s="129"/>
      <c r="D18" s="123"/>
    </row>
    <row r="19" spans="1:4" ht="22.5">
      <c r="A19" s="85" t="s">
        <v>193</v>
      </c>
      <c r="B19" s="113"/>
      <c r="C19" s="113"/>
      <c r="D19" s="114"/>
    </row>
    <row r="20" spans="1:4" ht="11.25">
      <c r="A20" s="85" t="s">
        <v>51</v>
      </c>
      <c r="B20" s="113"/>
      <c r="C20" s="113"/>
      <c r="D20" s="114"/>
    </row>
    <row r="21" spans="1:4" ht="11.25">
      <c r="A21" s="85" t="s">
        <v>52</v>
      </c>
      <c r="B21" s="115">
        <v>0</v>
      </c>
      <c r="C21" s="115">
        <v>0</v>
      </c>
      <c r="D21" s="116">
        <v>0</v>
      </c>
    </row>
    <row r="22" spans="1:4" ht="11.25">
      <c r="A22" s="85" t="s">
        <v>53</v>
      </c>
      <c r="B22" s="115">
        <v>0</v>
      </c>
      <c r="C22" s="115">
        <v>0</v>
      </c>
      <c r="D22" s="116">
        <v>0</v>
      </c>
    </row>
    <row r="23" spans="1:4" ht="11.25">
      <c r="A23" s="85" t="s">
        <v>194</v>
      </c>
      <c r="B23" s="115">
        <v>0</v>
      </c>
      <c r="C23" s="115">
        <v>0</v>
      </c>
      <c r="D23" s="116">
        <v>0</v>
      </c>
    </row>
    <row r="24" spans="1:4" ht="11.25">
      <c r="A24" s="85" t="s">
        <v>54</v>
      </c>
      <c r="B24" s="113"/>
      <c r="C24" s="113"/>
      <c r="D24" s="114"/>
    </row>
    <row r="25" spans="1:4" ht="11.25">
      <c r="A25" s="85" t="s">
        <v>55</v>
      </c>
      <c r="B25" s="115">
        <v>0</v>
      </c>
      <c r="C25" s="115">
        <v>0</v>
      </c>
      <c r="D25" s="116">
        <v>0</v>
      </c>
    </row>
    <row r="26" spans="1:4" ht="11.25">
      <c r="A26" s="86" t="s">
        <v>56</v>
      </c>
      <c r="B26" s="117">
        <v>0</v>
      </c>
      <c r="C26" s="117">
        <v>0</v>
      </c>
      <c r="D26" s="118">
        <v>0</v>
      </c>
    </row>
    <row r="27" spans="1:4" ht="11.25">
      <c r="A27" s="86" t="s">
        <v>116</v>
      </c>
      <c r="B27" s="119"/>
      <c r="C27" s="119"/>
      <c r="D27" s="118">
        <f>D21</f>
        <v>0</v>
      </c>
    </row>
    <row r="28" spans="1:4" ht="11.25">
      <c r="A28" s="162" t="s">
        <v>117</v>
      </c>
      <c r="B28" s="86" t="s">
        <v>118</v>
      </c>
      <c r="C28" s="86" t="s">
        <v>119</v>
      </c>
      <c r="D28" s="89" t="s">
        <v>120</v>
      </c>
    </row>
    <row r="29" spans="1:4" ht="11.25">
      <c r="A29" s="163"/>
      <c r="B29" s="111">
        <v>0</v>
      </c>
      <c r="C29" s="111">
        <v>0</v>
      </c>
      <c r="D29" s="112">
        <v>0</v>
      </c>
    </row>
    <row r="30" spans="1:4" ht="11.25">
      <c r="A30" s="146" t="s">
        <v>140</v>
      </c>
      <c r="B30" s="146"/>
      <c r="C30" s="146"/>
      <c r="D30" s="146"/>
    </row>
    <row r="36" spans="1:5" ht="11.25">
      <c r="A36" s="158" t="s">
        <v>217</v>
      </c>
      <c r="B36" s="158"/>
      <c r="C36" s="158"/>
      <c r="D36" s="158"/>
      <c r="E36" s="82"/>
    </row>
    <row r="37" spans="1:5" ht="11.25">
      <c r="A37" s="82"/>
      <c r="B37" s="82"/>
      <c r="C37" s="82"/>
      <c r="D37" s="82"/>
      <c r="E37" s="82"/>
    </row>
    <row r="38" spans="1:5" ht="11.25">
      <c r="A38" s="157" t="s">
        <v>161</v>
      </c>
      <c r="B38" s="157"/>
      <c r="C38" s="157"/>
      <c r="D38" s="157"/>
      <c r="E38" s="82"/>
    </row>
    <row r="39" spans="1:5" ht="11.25">
      <c r="A39" s="157" t="s">
        <v>162</v>
      </c>
      <c r="B39" s="157"/>
      <c r="C39" s="157"/>
      <c r="D39" s="157"/>
      <c r="E39" s="82"/>
    </row>
    <row r="40" spans="1:5" ht="11.25">
      <c r="A40" s="82"/>
      <c r="B40" s="82"/>
      <c r="C40" s="82"/>
      <c r="D40" s="82"/>
      <c r="E40" s="82"/>
    </row>
    <row r="41" spans="1:5" ht="11.25">
      <c r="A41" s="82"/>
      <c r="B41" s="82"/>
      <c r="C41" s="82"/>
      <c r="D41" s="82"/>
      <c r="E41" s="82"/>
    </row>
    <row r="42" spans="1:5" ht="11.25">
      <c r="A42" s="157" t="s">
        <v>87</v>
      </c>
      <c r="B42" s="157"/>
      <c r="C42" s="157"/>
      <c r="D42" s="157"/>
      <c r="E42" s="82"/>
    </row>
    <row r="43" spans="1:5" ht="11.25">
      <c r="A43" s="157" t="s">
        <v>90</v>
      </c>
      <c r="B43" s="157"/>
      <c r="C43" s="157"/>
      <c r="D43" s="157"/>
      <c r="E43" s="82"/>
    </row>
  </sheetData>
  <mergeCells count="23">
    <mergeCell ref="A36:D36"/>
    <mergeCell ref="A28:A29"/>
    <mergeCell ref="D11:D14"/>
    <mergeCell ref="A16:D16"/>
    <mergeCell ref="A17:A18"/>
    <mergeCell ref="A5:D5"/>
    <mergeCell ref="A6:D6"/>
    <mergeCell ref="A7:D7"/>
    <mergeCell ref="A8:D8"/>
    <mergeCell ref="A1:D1"/>
    <mergeCell ref="A2:D2"/>
    <mergeCell ref="A3:D3"/>
    <mergeCell ref="A4:D4"/>
    <mergeCell ref="B11:B14"/>
    <mergeCell ref="A30:D30"/>
    <mergeCell ref="B17:B18"/>
    <mergeCell ref="C17:C18"/>
    <mergeCell ref="D17:D18"/>
    <mergeCell ref="C11:C14"/>
    <mergeCell ref="A38:D38"/>
    <mergeCell ref="A39:D39"/>
    <mergeCell ref="A42:D42"/>
    <mergeCell ref="A43:D43"/>
  </mergeCells>
  <printOptions/>
  <pageMargins left="0.75" right="0.75" top="1" bottom="1" header="0.5" footer="0.5"/>
  <pageSetup horizontalDpi="360" verticalDpi="36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showGridLines="0" workbookViewId="0" topLeftCell="A10">
      <selection activeCell="A1" sqref="A1:F66"/>
    </sheetView>
  </sheetViews>
  <sheetFormatPr defaultColWidth="9.140625" defaultRowHeight="12.75"/>
  <cols>
    <col min="1" max="1" width="12.00390625" style="50" customWidth="1"/>
    <col min="2" max="2" width="16.140625" style="50" customWidth="1"/>
    <col min="3" max="3" width="12.7109375" style="50" customWidth="1"/>
    <col min="4" max="4" width="13.7109375" style="50" customWidth="1"/>
    <col min="5" max="5" width="13.8515625" style="50" customWidth="1"/>
    <col min="6" max="6" width="21.140625" style="50" customWidth="1"/>
    <col min="7" max="7" width="10.28125" style="50" customWidth="1"/>
    <col min="8" max="8" width="12.8515625" style="50" customWidth="1"/>
    <col min="9" max="16384" width="9.140625" style="50" customWidth="1"/>
  </cols>
  <sheetData>
    <row r="1" spans="1:6" ht="25.5" customHeight="1">
      <c r="A1" s="175" t="s">
        <v>211</v>
      </c>
      <c r="B1" s="176"/>
      <c r="C1" s="176"/>
      <c r="D1" s="176"/>
      <c r="E1" s="176"/>
      <c r="F1" s="176"/>
    </row>
    <row r="2" spans="1:6" ht="11.25">
      <c r="A2" s="143" t="s">
        <v>163</v>
      </c>
      <c r="B2" s="144"/>
      <c r="C2" s="144"/>
      <c r="D2" s="144"/>
      <c r="E2" s="144"/>
      <c r="F2" s="144"/>
    </row>
    <row r="3" spans="1:6" ht="11.25">
      <c r="A3" s="143" t="s">
        <v>0</v>
      </c>
      <c r="B3" s="144"/>
      <c r="C3" s="144"/>
      <c r="D3" s="144"/>
      <c r="E3" s="144"/>
      <c r="F3" s="144"/>
    </row>
    <row r="4" spans="1:6" ht="11.25">
      <c r="A4" s="143" t="s">
        <v>1</v>
      </c>
      <c r="B4" s="144"/>
      <c r="C4" s="144"/>
      <c r="D4" s="144"/>
      <c r="E4" s="144"/>
      <c r="F4" s="144"/>
    </row>
    <row r="5" spans="1:6" ht="11.25">
      <c r="A5" s="143" t="s">
        <v>57</v>
      </c>
      <c r="B5" s="144"/>
      <c r="C5" s="144"/>
      <c r="D5" s="144"/>
      <c r="E5" s="144"/>
      <c r="F5" s="144"/>
    </row>
    <row r="6" spans="1:6" ht="11.25">
      <c r="A6" s="143">
        <v>2008</v>
      </c>
      <c r="B6" s="144"/>
      <c r="C6" s="144"/>
      <c r="D6" s="144"/>
      <c r="E6" s="144"/>
      <c r="F6" s="144"/>
    </row>
    <row r="7" spans="1:6" ht="11.25">
      <c r="A7" s="157"/>
      <c r="B7" s="157"/>
      <c r="C7" s="157"/>
      <c r="D7" s="157"/>
      <c r="E7" s="157"/>
      <c r="F7" s="171"/>
    </row>
    <row r="8" spans="1:6" ht="11.25">
      <c r="A8" s="172" t="s">
        <v>58</v>
      </c>
      <c r="B8" s="172"/>
      <c r="C8" s="173"/>
      <c r="D8" s="83"/>
      <c r="E8" s="83"/>
      <c r="F8" s="84">
        <v>1</v>
      </c>
    </row>
    <row r="9" spans="1:6" s="51" customFormat="1" ht="25.5" customHeight="1">
      <c r="A9" s="139" t="s">
        <v>173</v>
      </c>
      <c r="B9" s="139"/>
      <c r="C9" s="139"/>
      <c r="D9" s="55">
        <v>2005</v>
      </c>
      <c r="E9" s="55">
        <v>2004</v>
      </c>
      <c r="F9" s="55">
        <v>2003</v>
      </c>
    </row>
    <row r="10" spans="1:6" ht="11.25">
      <c r="A10" s="174" t="s">
        <v>135</v>
      </c>
      <c r="B10" s="174"/>
      <c r="C10" s="174"/>
      <c r="D10" s="90"/>
      <c r="E10" s="90"/>
      <c r="F10" s="90"/>
    </row>
    <row r="11" spans="1:6" ht="11.25">
      <c r="A11" s="174" t="s">
        <v>59</v>
      </c>
      <c r="B11" s="174"/>
      <c r="C11" s="174"/>
      <c r="D11" s="90"/>
      <c r="E11" s="90"/>
      <c r="F11" s="90"/>
    </row>
    <row r="12" spans="1:6" ht="11.25">
      <c r="A12" s="174" t="s">
        <v>60</v>
      </c>
      <c r="B12" s="174"/>
      <c r="C12" s="174"/>
      <c r="D12" s="90"/>
      <c r="E12" s="90"/>
      <c r="F12" s="90"/>
    </row>
    <row r="13" spans="1:6" ht="11.25">
      <c r="A13" s="174" t="s">
        <v>61</v>
      </c>
      <c r="B13" s="174"/>
      <c r="C13" s="174"/>
      <c r="D13" s="90"/>
      <c r="E13" s="90"/>
      <c r="F13" s="90"/>
    </row>
    <row r="14" spans="1:6" ht="11.25">
      <c r="A14" s="174" t="s">
        <v>62</v>
      </c>
      <c r="B14" s="174"/>
      <c r="C14" s="174"/>
      <c r="D14" s="90"/>
      <c r="E14" s="90"/>
      <c r="F14" s="90"/>
    </row>
    <row r="15" spans="1:6" ht="11.25">
      <c r="A15" s="174" t="s">
        <v>63</v>
      </c>
      <c r="B15" s="174"/>
      <c r="C15" s="174"/>
      <c r="D15" s="90"/>
      <c r="E15" s="90"/>
      <c r="F15" s="90"/>
    </row>
    <row r="16" spans="1:6" ht="11.25">
      <c r="A16" s="174" t="s">
        <v>64</v>
      </c>
      <c r="B16" s="174"/>
      <c r="C16" s="174"/>
      <c r="D16" s="90"/>
      <c r="E16" s="90"/>
      <c r="F16" s="90"/>
    </row>
    <row r="17" spans="1:6" ht="11.25">
      <c r="A17" s="174" t="s">
        <v>65</v>
      </c>
      <c r="B17" s="174"/>
      <c r="C17" s="174"/>
      <c r="D17" s="90"/>
      <c r="E17" s="90"/>
      <c r="F17" s="90"/>
    </row>
    <row r="18" spans="1:6" ht="11.25">
      <c r="A18" s="174" t="s">
        <v>146</v>
      </c>
      <c r="B18" s="174"/>
      <c r="C18" s="174"/>
      <c r="D18" s="90"/>
      <c r="E18" s="90"/>
      <c r="F18" s="90"/>
    </row>
    <row r="19" spans="1:6" ht="11.25">
      <c r="A19" s="174" t="s">
        <v>66</v>
      </c>
      <c r="B19" s="174"/>
      <c r="C19" s="174"/>
      <c r="D19" s="167" t="s">
        <v>164</v>
      </c>
      <c r="E19" s="167"/>
      <c r="F19" s="167"/>
    </row>
    <row r="20" spans="1:6" ht="11.25">
      <c r="A20" s="174" t="s">
        <v>67</v>
      </c>
      <c r="B20" s="174"/>
      <c r="C20" s="174"/>
      <c r="D20" s="167"/>
      <c r="E20" s="167"/>
      <c r="F20" s="167"/>
    </row>
    <row r="21" spans="1:6" ht="11.25">
      <c r="A21" s="174" t="s">
        <v>68</v>
      </c>
      <c r="B21" s="174"/>
      <c r="C21" s="174"/>
      <c r="D21" s="90"/>
      <c r="E21" s="90"/>
      <c r="F21" s="90"/>
    </row>
    <row r="22" spans="1:6" ht="11.25">
      <c r="A22" s="174" t="s">
        <v>69</v>
      </c>
      <c r="B22" s="174"/>
      <c r="C22" s="174"/>
      <c r="D22" s="90"/>
      <c r="E22" s="90"/>
      <c r="F22" s="90"/>
    </row>
    <row r="23" spans="1:6" ht="11.25">
      <c r="A23" s="174" t="s">
        <v>60</v>
      </c>
      <c r="B23" s="174"/>
      <c r="C23" s="174"/>
      <c r="D23" s="90"/>
      <c r="E23" s="90"/>
      <c r="F23" s="90"/>
    </row>
    <row r="24" spans="1:6" ht="11.25">
      <c r="A24" s="174" t="s">
        <v>61</v>
      </c>
      <c r="B24" s="174"/>
      <c r="C24" s="174"/>
      <c r="D24" s="90"/>
      <c r="E24" s="90"/>
      <c r="F24" s="90"/>
    </row>
    <row r="25" spans="1:6" ht="11.25">
      <c r="A25" s="174" t="s">
        <v>70</v>
      </c>
      <c r="B25" s="174"/>
      <c r="C25" s="174"/>
      <c r="D25" s="90"/>
      <c r="E25" s="90"/>
      <c r="F25" s="90"/>
    </row>
    <row r="26" spans="1:6" ht="11.25">
      <c r="A26" s="174" t="s">
        <v>60</v>
      </c>
      <c r="B26" s="174"/>
      <c r="C26" s="174"/>
      <c r="D26" s="90"/>
      <c r="E26" s="90"/>
      <c r="F26" s="90"/>
    </row>
    <row r="27" spans="1:6" ht="11.25">
      <c r="A27" s="174" t="s">
        <v>61</v>
      </c>
      <c r="B27" s="174"/>
      <c r="C27" s="174"/>
      <c r="D27" s="90"/>
      <c r="E27" s="90"/>
      <c r="F27" s="90"/>
    </row>
    <row r="28" spans="1:6" ht="11.25">
      <c r="A28" s="174" t="s">
        <v>71</v>
      </c>
      <c r="B28" s="174"/>
      <c r="C28" s="174"/>
      <c r="D28" s="90"/>
      <c r="E28" s="90"/>
      <c r="F28" s="90"/>
    </row>
    <row r="29" spans="1:6" ht="11.25">
      <c r="A29" s="174" t="s">
        <v>72</v>
      </c>
      <c r="B29" s="174"/>
      <c r="C29" s="174"/>
      <c r="D29" s="90"/>
      <c r="E29" s="90"/>
      <c r="F29" s="90"/>
    </row>
    <row r="30" spans="1:6" s="51" customFormat="1" ht="25.5" customHeight="1">
      <c r="A30" s="139" t="s">
        <v>174</v>
      </c>
      <c r="B30" s="139"/>
      <c r="C30" s="139"/>
      <c r="D30" s="55">
        <v>2005</v>
      </c>
      <c r="E30" s="55">
        <v>2004</v>
      </c>
      <c r="F30" s="55">
        <v>2003</v>
      </c>
    </row>
    <row r="31" spans="1:6" ht="11.25">
      <c r="A31" s="174" t="s">
        <v>73</v>
      </c>
      <c r="B31" s="174"/>
      <c r="C31" s="174"/>
      <c r="D31" s="90"/>
      <c r="E31" s="90"/>
      <c r="F31" s="90"/>
    </row>
    <row r="32" spans="1:6" ht="11.25">
      <c r="A32" s="174" t="s">
        <v>74</v>
      </c>
      <c r="B32" s="174"/>
      <c r="C32" s="174"/>
      <c r="D32" s="90"/>
      <c r="E32" s="90"/>
      <c r="F32" s="90"/>
    </row>
    <row r="33" spans="1:6" ht="11.25">
      <c r="A33" s="174" t="s">
        <v>75</v>
      </c>
      <c r="B33" s="174"/>
      <c r="C33" s="174"/>
      <c r="D33" s="90"/>
      <c r="E33" s="90"/>
      <c r="F33" s="90"/>
    </row>
    <row r="34" spans="1:6" ht="11.25">
      <c r="A34" s="174" t="s">
        <v>168</v>
      </c>
      <c r="B34" s="174"/>
      <c r="C34" s="174"/>
      <c r="D34" s="90"/>
      <c r="E34" s="90"/>
      <c r="F34" s="90"/>
    </row>
    <row r="35" spans="1:6" ht="11.25">
      <c r="A35" s="174" t="s">
        <v>76</v>
      </c>
      <c r="B35" s="174"/>
      <c r="C35" s="174"/>
      <c r="D35" s="90"/>
      <c r="E35" s="90"/>
      <c r="F35" s="90"/>
    </row>
    <row r="36" spans="1:6" ht="11.25">
      <c r="A36" s="174" t="s">
        <v>77</v>
      </c>
      <c r="B36" s="174"/>
      <c r="C36" s="174"/>
      <c r="D36" s="90"/>
      <c r="E36" s="90"/>
      <c r="F36" s="90"/>
    </row>
    <row r="37" spans="1:6" ht="11.25">
      <c r="A37" s="174" t="s">
        <v>78</v>
      </c>
      <c r="B37" s="174"/>
      <c r="C37" s="174"/>
      <c r="D37" s="167" t="s">
        <v>164</v>
      </c>
      <c r="E37" s="167"/>
      <c r="F37" s="167"/>
    </row>
    <row r="38" spans="1:6" ht="11.25">
      <c r="A38" s="174" t="s">
        <v>79</v>
      </c>
      <c r="B38" s="174"/>
      <c r="C38" s="174"/>
      <c r="D38" s="167"/>
      <c r="E38" s="167"/>
      <c r="F38" s="167"/>
    </row>
    <row r="39" spans="1:6" ht="11.25">
      <c r="A39" s="174" t="s">
        <v>80</v>
      </c>
      <c r="B39" s="174"/>
      <c r="C39" s="174"/>
      <c r="D39" s="90"/>
      <c r="E39" s="90"/>
      <c r="F39" s="90"/>
    </row>
    <row r="40" spans="1:6" ht="11.25">
      <c r="A40" s="174" t="s">
        <v>81</v>
      </c>
      <c r="B40" s="174"/>
      <c r="C40" s="174"/>
      <c r="D40" s="90"/>
      <c r="E40" s="90"/>
      <c r="F40" s="90"/>
    </row>
    <row r="41" spans="1:6" ht="11.25">
      <c r="A41" s="174" t="s">
        <v>82</v>
      </c>
      <c r="B41" s="174"/>
      <c r="C41" s="174"/>
      <c r="D41" s="90"/>
      <c r="E41" s="90"/>
      <c r="F41" s="90"/>
    </row>
    <row r="42" spans="1:6" ht="11.25">
      <c r="A42" s="174" t="s">
        <v>95</v>
      </c>
      <c r="B42" s="174"/>
      <c r="C42" s="174"/>
      <c r="D42" s="90"/>
      <c r="E42" s="90"/>
      <c r="F42" s="90"/>
    </row>
    <row r="43" spans="1:6" ht="11.25">
      <c r="A43" s="148" t="s">
        <v>141</v>
      </c>
      <c r="B43" s="148"/>
      <c r="C43" s="148"/>
      <c r="D43" s="148"/>
      <c r="E43" s="148"/>
      <c r="F43" s="148"/>
    </row>
    <row r="44" spans="1:6" ht="11.25">
      <c r="A44" s="157"/>
      <c r="B44" s="157"/>
      <c r="C44" s="157"/>
      <c r="D44" s="157"/>
      <c r="E44" s="157"/>
      <c r="F44" s="171"/>
    </row>
    <row r="45" spans="1:6" ht="11.25">
      <c r="A45" s="157"/>
      <c r="B45" s="157"/>
      <c r="C45" s="157"/>
      <c r="D45" s="157"/>
      <c r="E45" s="157"/>
      <c r="F45" s="171"/>
    </row>
    <row r="46" spans="1:6" ht="11.25">
      <c r="A46" s="144" t="s">
        <v>165</v>
      </c>
      <c r="B46" s="144"/>
      <c r="C46" s="144"/>
      <c r="D46" s="144"/>
      <c r="E46" s="144"/>
      <c r="F46" s="144"/>
    </row>
    <row r="47" spans="1:6" ht="11.25">
      <c r="A47" s="144" t="s">
        <v>0</v>
      </c>
      <c r="B47" s="144"/>
      <c r="C47" s="144"/>
      <c r="D47" s="144"/>
      <c r="E47" s="144"/>
      <c r="F47" s="144"/>
    </row>
    <row r="48" spans="1:6" ht="11.25">
      <c r="A48" s="144" t="s">
        <v>1</v>
      </c>
      <c r="B48" s="144"/>
      <c r="C48" s="144"/>
      <c r="D48" s="144"/>
      <c r="E48" s="144"/>
      <c r="F48" s="144"/>
    </row>
    <row r="49" spans="1:6" ht="11.25">
      <c r="A49" s="144" t="s">
        <v>96</v>
      </c>
      <c r="B49" s="144"/>
      <c r="C49" s="144"/>
      <c r="D49" s="144"/>
      <c r="E49" s="144"/>
      <c r="F49" s="144"/>
    </row>
    <row r="50" spans="1:6" ht="11.25">
      <c r="A50" s="144">
        <v>2008</v>
      </c>
      <c r="B50" s="144"/>
      <c r="C50" s="144"/>
      <c r="D50" s="144"/>
      <c r="E50" s="144"/>
      <c r="F50" s="144"/>
    </row>
    <row r="51" spans="1:6" ht="11.25">
      <c r="A51" s="177"/>
      <c r="B51" s="177"/>
      <c r="C51" s="177"/>
      <c r="D51" s="177"/>
      <c r="E51" s="177"/>
      <c r="F51" s="177"/>
    </row>
    <row r="52" spans="1:8" s="97" customFormat="1" ht="11.25">
      <c r="A52" s="91" t="s">
        <v>58</v>
      </c>
      <c r="B52" s="92"/>
      <c r="C52" s="93"/>
      <c r="D52" s="93"/>
      <c r="E52" s="93"/>
      <c r="F52" s="94" t="s">
        <v>214</v>
      </c>
      <c r="G52" s="95"/>
      <c r="H52" s="96"/>
    </row>
    <row r="53" spans="1:8" s="51" customFormat="1" ht="33.75" customHeight="1">
      <c r="A53" s="139" t="s">
        <v>192</v>
      </c>
      <c r="B53" s="139" t="s">
        <v>83</v>
      </c>
      <c r="C53" s="55" t="s">
        <v>97</v>
      </c>
      <c r="D53" s="55" t="s">
        <v>98</v>
      </c>
      <c r="E53" s="55" t="s">
        <v>99</v>
      </c>
      <c r="F53" s="139" t="s">
        <v>92</v>
      </c>
      <c r="G53" s="98"/>
      <c r="H53" s="98"/>
    </row>
    <row r="54" spans="1:6" s="51" customFormat="1" ht="25.5" customHeight="1">
      <c r="A54" s="139"/>
      <c r="B54" s="139"/>
      <c r="C54" s="55" t="s">
        <v>84</v>
      </c>
      <c r="D54" s="55" t="s">
        <v>85</v>
      </c>
      <c r="E54" s="55" t="s">
        <v>91</v>
      </c>
      <c r="F54" s="139"/>
    </row>
    <row r="55" spans="1:6" ht="40.5" customHeight="1">
      <c r="A55" s="99"/>
      <c r="B55" s="99"/>
      <c r="C55" s="168" t="s">
        <v>166</v>
      </c>
      <c r="D55" s="169"/>
      <c r="E55" s="170"/>
      <c r="F55" s="99"/>
    </row>
    <row r="56" spans="1:6" ht="11.25">
      <c r="A56" s="148" t="s">
        <v>141</v>
      </c>
      <c r="B56" s="148"/>
      <c r="C56" s="148"/>
      <c r="D56" s="148"/>
      <c r="E56" s="148"/>
      <c r="F56" s="148"/>
    </row>
    <row r="58" spans="1:6" ht="11.25">
      <c r="A58" s="158" t="s">
        <v>217</v>
      </c>
      <c r="B58" s="158"/>
      <c r="C58" s="158"/>
      <c r="D58" s="158"/>
      <c r="E58" s="158"/>
      <c r="F58" s="158"/>
    </row>
    <row r="59" spans="1:6" ht="11.25">
      <c r="A59" s="82"/>
      <c r="B59" s="82"/>
      <c r="C59" s="82"/>
      <c r="D59" s="82"/>
      <c r="E59" s="82"/>
      <c r="F59" s="82"/>
    </row>
    <row r="60" spans="1:6" ht="11.25">
      <c r="A60" s="82"/>
      <c r="B60" s="82"/>
      <c r="C60" s="82"/>
      <c r="D60" s="82"/>
      <c r="E60" s="82"/>
      <c r="F60" s="82"/>
    </row>
    <row r="61" spans="1:6" ht="12.75" customHeight="1">
      <c r="A61" s="158" t="s">
        <v>161</v>
      </c>
      <c r="B61" s="158"/>
      <c r="C61" s="158"/>
      <c r="D61" s="158"/>
      <c r="E61" s="158"/>
      <c r="F61" s="158"/>
    </row>
    <row r="62" spans="1:6" ht="12.75" customHeight="1">
      <c r="A62" s="158" t="s">
        <v>162</v>
      </c>
      <c r="B62" s="158"/>
      <c r="C62" s="158"/>
      <c r="D62" s="158"/>
      <c r="E62" s="158"/>
      <c r="F62" s="158"/>
    </row>
    <row r="63" spans="1:6" ht="11.25">
      <c r="A63" s="82"/>
      <c r="B63" s="82"/>
      <c r="C63" s="82"/>
      <c r="D63" s="82"/>
      <c r="E63" s="82"/>
      <c r="F63" s="82"/>
    </row>
    <row r="64" spans="1:6" ht="11.25">
      <c r="A64" s="82"/>
      <c r="B64" s="82"/>
      <c r="C64" s="82"/>
      <c r="D64" s="82"/>
      <c r="E64" s="82"/>
      <c r="F64" s="82"/>
    </row>
    <row r="65" spans="1:6" ht="12.75" customHeight="1">
      <c r="A65" s="158" t="s">
        <v>87</v>
      </c>
      <c r="B65" s="158"/>
      <c r="C65" s="158"/>
      <c r="D65" s="158"/>
      <c r="E65" s="158"/>
      <c r="F65" s="158"/>
    </row>
    <row r="66" spans="1:6" ht="12.75" customHeight="1">
      <c r="A66" s="158" t="s">
        <v>90</v>
      </c>
      <c r="B66" s="158"/>
      <c r="C66" s="158"/>
      <c r="D66" s="158"/>
      <c r="E66" s="158"/>
      <c r="F66" s="158"/>
    </row>
  </sheetData>
  <mergeCells count="62">
    <mergeCell ref="A58:F58"/>
    <mergeCell ref="A61:F61"/>
    <mergeCell ref="A62:F62"/>
    <mergeCell ref="A65:F65"/>
    <mergeCell ref="A66:F66"/>
    <mergeCell ref="D37:F38"/>
    <mergeCell ref="A53:A54"/>
    <mergeCell ref="B53:B54"/>
    <mergeCell ref="F53:F54"/>
    <mergeCell ref="A49:F49"/>
    <mergeCell ref="A50:F50"/>
    <mergeCell ref="A51:F51"/>
    <mergeCell ref="A44:F45"/>
    <mergeCell ref="A46:F46"/>
    <mergeCell ref="A47:F47"/>
    <mergeCell ref="A48:F48"/>
    <mergeCell ref="A40:C40"/>
    <mergeCell ref="A41:C41"/>
    <mergeCell ref="A42:C42"/>
    <mergeCell ref="A43:F43"/>
    <mergeCell ref="A36:C36"/>
    <mergeCell ref="A37:C37"/>
    <mergeCell ref="A38:C38"/>
    <mergeCell ref="A39:C39"/>
    <mergeCell ref="A32:C32"/>
    <mergeCell ref="A33:C33"/>
    <mergeCell ref="A34:C34"/>
    <mergeCell ref="A35:C35"/>
    <mergeCell ref="A30:C30"/>
    <mergeCell ref="A31:C31"/>
    <mergeCell ref="A25:C25"/>
    <mergeCell ref="A26:C26"/>
    <mergeCell ref="A27:C27"/>
    <mergeCell ref="A28:C28"/>
    <mergeCell ref="A22:C22"/>
    <mergeCell ref="A23:C23"/>
    <mergeCell ref="A24:C24"/>
    <mergeCell ref="A29:C29"/>
    <mergeCell ref="A18:C18"/>
    <mergeCell ref="A19:C19"/>
    <mergeCell ref="A20:C20"/>
    <mergeCell ref="A21:C21"/>
    <mergeCell ref="A14:C14"/>
    <mergeCell ref="A15:C15"/>
    <mergeCell ref="A16:C16"/>
    <mergeCell ref="A17:C17"/>
    <mergeCell ref="A11:C11"/>
    <mergeCell ref="A13:C13"/>
    <mergeCell ref="A1:F1"/>
    <mergeCell ref="A2:F2"/>
    <mergeCell ref="A4:F4"/>
    <mergeCell ref="A3:F3"/>
    <mergeCell ref="D19:F20"/>
    <mergeCell ref="C55:E55"/>
    <mergeCell ref="A56:F56"/>
    <mergeCell ref="A5:F5"/>
    <mergeCell ref="A6:F6"/>
    <mergeCell ref="A7:F7"/>
    <mergeCell ref="A8:C8"/>
    <mergeCell ref="A9:C9"/>
    <mergeCell ref="A10:C10"/>
    <mergeCell ref="A12:C12"/>
  </mergeCells>
  <printOptions/>
  <pageMargins left="0.75" right="0.75" top="0.54" bottom="0.55" header="0.14" footer="0.5"/>
  <pageSetup horizontalDpi="360" verticalDpi="360" orientation="portrait" paperSize="9" scale="90" r:id="rId1"/>
  <rowBreaks count="1" manualBreakCount="1">
    <brk id="4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0">
      <selection activeCell="A1" sqref="A1:F29"/>
    </sheetView>
  </sheetViews>
  <sheetFormatPr defaultColWidth="9.140625" defaultRowHeight="12.75"/>
  <cols>
    <col min="1" max="1" width="22.421875" style="50" customWidth="1"/>
    <col min="2" max="2" width="15.7109375" style="50" customWidth="1"/>
    <col min="3" max="6" width="12.8515625" style="50" customWidth="1"/>
    <col min="7" max="16384" width="9.140625" style="50" customWidth="1"/>
  </cols>
  <sheetData>
    <row r="1" spans="1:6" ht="11.25">
      <c r="A1" s="140" t="s">
        <v>212</v>
      </c>
      <c r="B1" s="141"/>
      <c r="C1" s="141"/>
      <c r="D1" s="141"/>
      <c r="E1" s="141"/>
      <c r="F1" s="142"/>
    </row>
    <row r="2" spans="1:6" ht="11.25">
      <c r="A2" s="143"/>
      <c r="B2" s="144"/>
      <c r="C2" s="144"/>
      <c r="D2" s="144"/>
      <c r="E2" s="144"/>
      <c r="F2" s="145"/>
    </row>
    <row r="3" spans="1:6" ht="11.25">
      <c r="A3" s="143" t="s">
        <v>163</v>
      </c>
      <c r="B3" s="144"/>
      <c r="C3" s="144"/>
      <c r="D3" s="144"/>
      <c r="E3" s="144"/>
      <c r="F3" s="145"/>
    </row>
    <row r="4" spans="1:6" ht="11.25">
      <c r="A4" s="143" t="s">
        <v>0</v>
      </c>
      <c r="B4" s="144"/>
      <c r="C4" s="144"/>
      <c r="D4" s="144"/>
      <c r="E4" s="144"/>
      <c r="F4" s="145"/>
    </row>
    <row r="5" spans="1:6" ht="11.25">
      <c r="A5" s="143" t="s">
        <v>1</v>
      </c>
      <c r="B5" s="144"/>
      <c r="C5" s="144"/>
      <c r="D5" s="144"/>
      <c r="E5" s="144"/>
      <c r="F5" s="145"/>
    </row>
    <row r="6" spans="1:6" ht="11.25">
      <c r="A6" s="143" t="s">
        <v>100</v>
      </c>
      <c r="B6" s="144"/>
      <c r="C6" s="144"/>
      <c r="D6" s="144"/>
      <c r="E6" s="144"/>
      <c r="F6" s="145"/>
    </row>
    <row r="7" spans="1:6" ht="11.25">
      <c r="A7" s="143">
        <v>2008</v>
      </c>
      <c r="B7" s="144"/>
      <c r="C7" s="144"/>
      <c r="D7" s="144"/>
      <c r="E7" s="144"/>
      <c r="F7" s="145"/>
    </row>
    <row r="8" spans="1:6" ht="11.25">
      <c r="A8" s="143"/>
      <c r="B8" s="144"/>
      <c r="C8" s="144"/>
      <c r="D8" s="144"/>
      <c r="E8" s="144"/>
      <c r="F8" s="145"/>
    </row>
    <row r="9" spans="1:6" ht="11.25">
      <c r="A9" s="100" t="s">
        <v>101</v>
      </c>
      <c r="B9" s="179"/>
      <c r="C9" s="179"/>
      <c r="D9" s="179"/>
      <c r="E9" s="179"/>
      <c r="F9" s="101">
        <v>1</v>
      </c>
    </row>
    <row r="10" spans="1:6" s="51" customFormat="1" ht="11.25">
      <c r="A10" s="165" t="s">
        <v>102</v>
      </c>
      <c r="B10" s="130" t="s">
        <v>103</v>
      </c>
      <c r="C10" s="180"/>
      <c r="D10" s="180"/>
      <c r="E10" s="165"/>
      <c r="F10" s="130" t="s">
        <v>104</v>
      </c>
    </row>
    <row r="11" spans="1:6" s="51" customFormat="1" ht="11.25">
      <c r="A11" s="184"/>
      <c r="B11" s="123"/>
      <c r="C11" s="181"/>
      <c r="D11" s="181"/>
      <c r="E11" s="166"/>
      <c r="F11" s="185"/>
    </row>
    <row r="12" spans="1:6" ht="15.75" customHeight="1">
      <c r="A12" s="166"/>
      <c r="B12" s="102" t="s">
        <v>105</v>
      </c>
      <c r="C12" s="103">
        <v>2008</v>
      </c>
      <c r="D12" s="103">
        <v>2009</v>
      </c>
      <c r="E12" s="103">
        <v>2010</v>
      </c>
      <c r="F12" s="123"/>
    </row>
    <row r="13" spans="1:6" ht="18.75" customHeight="1">
      <c r="A13" s="104" t="s">
        <v>145</v>
      </c>
      <c r="B13" s="105" t="s">
        <v>142</v>
      </c>
      <c r="C13" s="106">
        <v>10000</v>
      </c>
      <c r="D13" s="106">
        <v>10000</v>
      </c>
      <c r="E13" s="106">
        <v>10000</v>
      </c>
      <c r="F13" s="182" t="s">
        <v>143</v>
      </c>
    </row>
    <row r="14" spans="1:6" ht="15" customHeight="1">
      <c r="A14" s="105"/>
      <c r="B14" s="105"/>
      <c r="C14" s="106"/>
      <c r="D14" s="106"/>
      <c r="E14" s="106"/>
      <c r="F14" s="183"/>
    </row>
    <row r="15" spans="1:6" ht="11.25">
      <c r="A15" s="107"/>
      <c r="B15" s="107"/>
      <c r="C15" s="108"/>
      <c r="D15" s="108"/>
      <c r="E15" s="108"/>
      <c r="F15" s="109"/>
    </row>
    <row r="16" spans="1:6" ht="11.25">
      <c r="A16" s="154" t="s">
        <v>169</v>
      </c>
      <c r="B16" s="178"/>
      <c r="C16" s="108">
        <f>SUM(C13:C15)</f>
        <v>10000</v>
      </c>
      <c r="D16" s="108">
        <f>SUM(D13:D15)</f>
        <v>10000</v>
      </c>
      <c r="E16" s="108">
        <f>SUM(E13:E15)</f>
        <v>10000</v>
      </c>
      <c r="F16" s="110" t="s">
        <v>93</v>
      </c>
    </row>
    <row r="17" spans="1:6" ht="11.25">
      <c r="A17" s="146" t="s">
        <v>144</v>
      </c>
      <c r="B17" s="146"/>
      <c r="C17" s="146"/>
      <c r="D17" s="146"/>
      <c r="E17" s="146"/>
      <c r="F17" s="146"/>
    </row>
    <row r="21" spans="1:6" ht="11.25">
      <c r="A21" s="158" t="s">
        <v>217</v>
      </c>
      <c r="B21" s="158"/>
      <c r="C21" s="158"/>
      <c r="D21" s="158"/>
      <c r="E21" s="158"/>
      <c r="F21" s="158"/>
    </row>
    <row r="22" spans="1:6" ht="11.25">
      <c r="A22" s="82"/>
      <c r="B22" s="82"/>
      <c r="C22" s="82"/>
      <c r="D22" s="82"/>
      <c r="E22" s="82"/>
      <c r="F22" s="82"/>
    </row>
    <row r="23" spans="1:6" ht="11.25">
      <c r="A23" s="82"/>
      <c r="B23" s="82"/>
      <c r="C23" s="82"/>
      <c r="D23" s="82"/>
      <c r="E23" s="82"/>
      <c r="F23" s="82"/>
    </row>
    <row r="24" spans="1:6" ht="12.75" customHeight="1">
      <c r="A24" s="158" t="s">
        <v>161</v>
      </c>
      <c r="B24" s="158"/>
      <c r="C24" s="158"/>
      <c r="D24" s="158"/>
      <c r="E24" s="158"/>
      <c r="F24" s="158"/>
    </row>
    <row r="25" spans="1:6" ht="12.75" customHeight="1">
      <c r="A25" s="158" t="s">
        <v>162</v>
      </c>
      <c r="B25" s="158"/>
      <c r="C25" s="158"/>
      <c r="D25" s="158"/>
      <c r="E25" s="158"/>
      <c r="F25" s="158"/>
    </row>
    <row r="26" spans="1:6" ht="11.25">
      <c r="A26" s="82"/>
      <c r="B26" s="82"/>
      <c r="C26" s="82"/>
      <c r="D26" s="82"/>
      <c r="E26" s="82"/>
      <c r="F26" s="82"/>
    </row>
    <row r="27" spans="1:6" ht="11.25">
      <c r="A27" s="82"/>
      <c r="B27" s="82"/>
      <c r="C27" s="82"/>
      <c r="D27" s="82"/>
      <c r="E27" s="82"/>
      <c r="F27" s="82"/>
    </row>
    <row r="28" spans="1:6" ht="12.75" customHeight="1">
      <c r="A28" s="158" t="s">
        <v>87</v>
      </c>
      <c r="B28" s="158"/>
      <c r="C28" s="158"/>
      <c r="D28" s="158"/>
      <c r="E28" s="158"/>
      <c r="F28" s="158"/>
    </row>
    <row r="29" spans="1:6" ht="12.75" customHeight="1">
      <c r="A29" s="158" t="s">
        <v>90</v>
      </c>
      <c r="B29" s="158"/>
      <c r="C29" s="158"/>
      <c r="D29" s="158"/>
      <c r="E29" s="158"/>
      <c r="F29" s="158"/>
    </row>
  </sheetData>
  <mergeCells count="20">
    <mergeCell ref="A24:F24"/>
    <mergeCell ref="A25:F25"/>
    <mergeCell ref="A28:F28"/>
    <mergeCell ref="A29:F29"/>
    <mergeCell ref="A1:F1"/>
    <mergeCell ref="A5:F5"/>
    <mergeCell ref="A4:F4"/>
    <mergeCell ref="A3:F3"/>
    <mergeCell ref="A2:F2"/>
    <mergeCell ref="A6:F6"/>
    <mergeCell ref="A16:B16"/>
    <mergeCell ref="B9:E9"/>
    <mergeCell ref="B10:E11"/>
    <mergeCell ref="F13:F14"/>
    <mergeCell ref="A10:A12"/>
    <mergeCell ref="F10:F12"/>
    <mergeCell ref="A21:F21"/>
    <mergeCell ref="A17:F17"/>
    <mergeCell ref="A8:F8"/>
    <mergeCell ref="A7:F7"/>
  </mergeCells>
  <printOptions/>
  <pageMargins left="0.75" right="0.75" top="1" bottom="1" header="0.5" footer="0.5"/>
  <pageSetup horizontalDpi="360" verticalDpi="36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4"/>
  <sheetViews>
    <sheetView showGridLines="0" tabSelected="1" workbookViewId="0" topLeftCell="A16">
      <selection activeCell="B34" sqref="B34"/>
    </sheetView>
  </sheetViews>
  <sheetFormatPr defaultColWidth="9.140625" defaultRowHeight="12.75"/>
  <cols>
    <col min="1" max="2" width="44.7109375" style="50" customWidth="1"/>
    <col min="3" max="16384" width="9.140625" style="50" customWidth="1"/>
  </cols>
  <sheetData>
    <row r="1" spans="1:2" ht="11.25">
      <c r="A1" s="140" t="s">
        <v>227</v>
      </c>
      <c r="B1" s="142"/>
    </row>
    <row r="2" spans="1:2" ht="12.75" customHeight="1">
      <c r="A2" s="143"/>
      <c r="B2" s="145"/>
    </row>
    <row r="3" spans="1:2" ht="11.25">
      <c r="A3" s="143" t="s">
        <v>163</v>
      </c>
      <c r="B3" s="145"/>
    </row>
    <row r="4" spans="1:2" ht="11.25">
      <c r="A4" s="143" t="s">
        <v>0</v>
      </c>
      <c r="B4" s="145"/>
    </row>
    <row r="5" spans="1:2" ht="11.25">
      <c r="A5" s="143" t="s">
        <v>1</v>
      </c>
      <c r="B5" s="145"/>
    </row>
    <row r="6" spans="1:2" ht="11.25">
      <c r="A6" s="143" t="s">
        <v>106</v>
      </c>
      <c r="B6" s="145"/>
    </row>
    <row r="7" spans="1:2" ht="11.25">
      <c r="A7" s="143">
        <v>2008</v>
      </c>
      <c r="B7" s="145"/>
    </row>
    <row r="8" spans="1:2" ht="11.25">
      <c r="A8" s="143"/>
      <c r="B8" s="145"/>
    </row>
    <row r="9" spans="1:2" ht="11.25">
      <c r="A9" s="53" t="s">
        <v>101</v>
      </c>
      <c r="B9" s="54">
        <v>1</v>
      </c>
    </row>
    <row r="10" spans="1:2" s="51" customFormat="1" ht="25.5" customHeight="1">
      <c r="A10" s="80" t="s">
        <v>107</v>
      </c>
      <c r="B10" s="52" t="s">
        <v>208</v>
      </c>
    </row>
    <row r="11" spans="1:2" ht="11.25">
      <c r="A11" s="85" t="s">
        <v>108</v>
      </c>
      <c r="B11" s="88">
        <v>400000</v>
      </c>
    </row>
    <row r="12" spans="1:2" ht="11.25">
      <c r="A12" s="85" t="s">
        <v>94</v>
      </c>
      <c r="B12" s="88">
        <v>300000</v>
      </c>
    </row>
    <row r="13" spans="1:2" ht="11.25">
      <c r="A13" s="86" t="s">
        <v>207</v>
      </c>
      <c r="B13" s="87">
        <v>100000</v>
      </c>
    </row>
    <row r="14" spans="1:2" ht="11.25">
      <c r="A14" s="86" t="s">
        <v>109</v>
      </c>
      <c r="B14" s="87">
        <f>B11</f>
        <v>400000</v>
      </c>
    </row>
    <row r="15" spans="1:2" ht="11.25">
      <c r="A15" s="86" t="s">
        <v>110</v>
      </c>
      <c r="B15" s="87">
        <v>100000</v>
      </c>
    </row>
    <row r="16" spans="1:2" ht="11.25">
      <c r="A16" s="86" t="s">
        <v>111</v>
      </c>
      <c r="B16" s="87">
        <f>B14+B15</f>
        <v>500000</v>
      </c>
    </row>
    <row r="17" spans="1:2" ht="11.25">
      <c r="A17" s="85" t="s">
        <v>23</v>
      </c>
      <c r="B17" s="88">
        <f>B18</f>
        <v>400000</v>
      </c>
    </row>
    <row r="18" spans="1:2" ht="11.25">
      <c r="A18" s="86" t="s">
        <v>112</v>
      </c>
      <c r="B18" s="87">
        <v>400000</v>
      </c>
    </row>
    <row r="19" spans="1:2" ht="11.25">
      <c r="A19" s="86" t="s">
        <v>22</v>
      </c>
      <c r="B19" s="87">
        <f>B16-B17</f>
        <v>100000</v>
      </c>
    </row>
    <row r="20" spans="1:2" ht="11.25">
      <c r="A20" s="148" t="s">
        <v>136</v>
      </c>
      <c r="B20" s="148"/>
    </row>
    <row r="24" spans="1:2" ht="11.25">
      <c r="A24" s="158" t="s">
        <v>221</v>
      </c>
      <c r="B24" s="158"/>
    </row>
    <row r="25" spans="1:2" ht="11.25">
      <c r="A25" s="81"/>
      <c r="B25" s="81"/>
    </row>
    <row r="26" spans="1:2" ht="11.25">
      <c r="A26" s="81"/>
      <c r="B26" s="81"/>
    </row>
    <row r="27" spans="1:2" ht="11.25">
      <c r="A27" s="157" t="s">
        <v>161</v>
      </c>
      <c r="B27" s="157"/>
    </row>
    <row r="28" spans="1:2" ht="11.25">
      <c r="A28" s="157" t="s">
        <v>162</v>
      </c>
      <c r="B28" s="157"/>
    </row>
    <row r="29" spans="1:2" ht="11.25">
      <c r="A29" s="81"/>
      <c r="B29" s="81"/>
    </row>
    <row r="30" spans="1:2" ht="11.25">
      <c r="A30" s="81"/>
      <c r="B30" s="81"/>
    </row>
    <row r="31" spans="1:2" ht="11.25">
      <c r="A31" s="81"/>
      <c r="B31" s="81"/>
    </row>
    <row r="32" spans="1:2" ht="11.25">
      <c r="A32" s="157" t="s">
        <v>87</v>
      </c>
      <c r="B32" s="157"/>
    </row>
    <row r="33" spans="1:2" ht="11.25">
      <c r="A33" s="157" t="s">
        <v>90</v>
      </c>
      <c r="B33" s="157"/>
    </row>
    <row r="34" spans="1:2" ht="11.25">
      <c r="A34" s="81"/>
      <c r="B34" s="81"/>
    </row>
  </sheetData>
  <mergeCells count="14">
    <mergeCell ref="A24:B24"/>
    <mergeCell ref="A1:B1"/>
    <mergeCell ref="A2:B2"/>
    <mergeCell ref="A3:B3"/>
    <mergeCell ref="A5:B5"/>
    <mergeCell ref="A4:B4"/>
    <mergeCell ref="A6:B6"/>
    <mergeCell ref="A7:B7"/>
    <mergeCell ref="A8:B8"/>
    <mergeCell ref="A20:B20"/>
    <mergeCell ref="A27:B27"/>
    <mergeCell ref="A28:B28"/>
    <mergeCell ref="A32:B32"/>
    <mergeCell ref="A33:B33"/>
  </mergeCells>
  <printOptions/>
  <pageMargins left="0.75" right="0.75" top="1" bottom="1" header="0.5" footer="0.5"/>
  <pageSetup horizontalDpi="360" verticalDpi="36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45"/>
  <sheetViews>
    <sheetView showGridLines="0" workbookViewId="0" topLeftCell="A16">
      <selection activeCell="A16" sqref="A16"/>
    </sheetView>
  </sheetViews>
  <sheetFormatPr defaultColWidth="9.140625" defaultRowHeight="11.25" customHeight="1"/>
  <cols>
    <col min="1" max="1" width="49.28125" style="7" customWidth="1"/>
    <col min="2" max="2" width="13.7109375" style="7" customWidth="1"/>
    <col min="3" max="3" width="11.00390625" style="7" customWidth="1"/>
    <col min="4" max="4" width="15.140625" style="8" customWidth="1"/>
    <col min="5" max="5" width="8.7109375" style="8" customWidth="1"/>
    <col min="6" max="6" width="13.7109375" style="7" customWidth="1"/>
    <col min="7" max="7" width="13.421875" style="7" customWidth="1"/>
    <col min="8" max="16384" width="7.8515625" style="7" customWidth="1"/>
  </cols>
  <sheetData>
    <row r="1" ht="11.25" customHeight="1">
      <c r="A1" s="26" t="s">
        <v>196</v>
      </c>
    </row>
    <row r="2" ht="11.25" customHeight="1">
      <c r="A2" s="2"/>
    </row>
    <row r="3" spans="1:7" ht="11.25" customHeight="1">
      <c r="A3" s="213" t="s">
        <v>123</v>
      </c>
      <c r="B3" s="213"/>
      <c r="C3" s="213"/>
      <c r="D3" s="213"/>
      <c r="E3" s="213"/>
      <c r="F3" s="213"/>
      <c r="G3" s="213"/>
    </row>
    <row r="4" spans="1:7" ht="11.25" customHeight="1">
      <c r="A4" s="213" t="s">
        <v>124</v>
      </c>
      <c r="B4" s="213"/>
      <c r="C4" s="213"/>
      <c r="D4" s="213"/>
      <c r="E4" s="213"/>
      <c r="F4" s="213"/>
      <c r="G4" s="213"/>
    </row>
    <row r="5" spans="1:7" ht="11.25" customHeight="1">
      <c r="A5" s="212" t="s">
        <v>176</v>
      </c>
      <c r="B5" s="212"/>
      <c r="C5" s="212"/>
      <c r="D5" s="212"/>
      <c r="E5" s="212"/>
      <c r="F5" s="212"/>
      <c r="G5" s="212"/>
    </row>
    <row r="6" spans="1:7" ht="11.25" customHeight="1">
      <c r="A6" s="213" t="s">
        <v>125</v>
      </c>
      <c r="B6" s="213"/>
      <c r="C6" s="213"/>
      <c r="D6" s="213"/>
      <c r="E6" s="213"/>
      <c r="F6" s="213"/>
      <c r="G6" s="213"/>
    </row>
    <row r="7" spans="1:7" ht="11.25" customHeight="1">
      <c r="A7" s="213" t="s">
        <v>126</v>
      </c>
      <c r="B7" s="213"/>
      <c r="C7" s="213"/>
      <c r="D7" s="213"/>
      <c r="E7" s="213"/>
      <c r="F7" s="213"/>
      <c r="G7" s="213"/>
    </row>
    <row r="9" spans="1:7" ht="11.25" customHeight="1">
      <c r="A9" s="7" t="s">
        <v>177</v>
      </c>
      <c r="D9" s="5"/>
      <c r="G9" s="3" t="s">
        <v>127</v>
      </c>
    </row>
    <row r="10" spans="1:7" ht="11.25" customHeight="1">
      <c r="A10" s="13"/>
      <c r="B10" s="14"/>
      <c r="C10" s="15"/>
      <c r="D10" s="214" t="s">
        <v>149</v>
      </c>
      <c r="E10" s="214"/>
      <c r="F10" s="15"/>
      <c r="G10" s="15"/>
    </row>
    <row r="11" spans="1:7" ht="11.25" customHeight="1">
      <c r="A11" s="16" t="s">
        <v>170</v>
      </c>
      <c r="B11" s="215" t="s">
        <v>178</v>
      </c>
      <c r="C11" s="216"/>
      <c r="D11" s="217" t="s">
        <v>179</v>
      </c>
      <c r="E11" s="218"/>
      <c r="F11" s="219" t="s">
        <v>180</v>
      </c>
      <c r="G11" s="217"/>
    </row>
    <row r="12" spans="1:7" ht="11.25" customHeight="1">
      <c r="A12" s="17"/>
      <c r="B12" s="194" t="s">
        <v>132</v>
      </c>
      <c r="C12" s="195"/>
      <c r="D12" s="196" t="s">
        <v>133</v>
      </c>
      <c r="E12" s="197"/>
      <c r="F12" s="198" t="s">
        <v>134</v>
      </c>
      <c r="G12" s="199"/>
    </row>
    <row r="13" spans="1:7" ht="11.25" customHeight="1">
      <c r="A13" s="23" t="s">
        <v>181</v>
      </c>
      <c r="B13" s="18"/>
      <c r="C13" s="19"/>
      <c r="D13" s="18"/>
      <c r="E13" s="19"/>
      <c r="F13" s="18"/>
      <c r="G13" s="19"/>
    </row>
    <row r="14" spans="1:7" ht="11.25" customHeight="1">
      <c r="A14" s="23" t="s">
        <v>171</v>
      </c>
      <c r="B14" s="18"/>
      <c r="C14" s="19"/>
      <c r="D14" s="18"/>
      <c r="E14" s="19"/>
      <c r="F14" s="18"/>
      <c r="G14" s="19"/>
    </row>
    <row r="15" spans="1:7" ht="11.25" customHeight="1">
      <c r="A15" s="12" t="s">
        <v>182</v>
      </c>
      <c r="B15" s="18"/>
      <c r="C15" s="19"/>
      <c r="D15" s="18"/>
      <c r="E15" s="19"/>
      <c r="F15" s="18"/>
      <c r="G15" s="19"/>
    </row>
    <row r="16" spans="1:7" s="11" customFormat="1" ht="11.25" customHeight="1">
      <c r="A16" s="12" t="s">
        <v>183</v>
      </c>
      <c r="B16" s="18"/>
      <c r="C16" s="19"/>
      <c r="D16" s="18"/>
      <c r="E16" s="19"/>
      <c r="F16" s="18"/>
      <c r="G16" s="19"/>
    </row>
    <row r="17" spans="1:7" ht="11.25" customHeight="1">
      <c r="A17" s="25" t="s">
        <v>121</v>
      </c>
      <c r="B17" s="18"/>
      <c r="C17" s="19"/>
      <c r="D17" s="18"/>
      <c r="E17" s="19"/>
      <c r="F17" s="18"/>
      <c r="G17" s="19"/>
    </row>
    <row r="18" spans="1:7" ht="11.25" customHeight="1">
      <c r="A18" s="23" t="s">
        <v>184</v>
      </c>
      <c r="B18" s="18"/>
      <c r="C18" s="19"/>
      <c r="D18" s="18"/>
      <c r="E18" s="19"/>
      <c r="F18" s="18"/>
      <c r="G18" s="19"/>
    </row>
    <row r="19" spans="1:7" s="11" customFormat="1" ht="11.25" customHeight="1">
      <c r="A19" s="23" t="s">
        <v>185</v>
      </c>
      <c r="B19" s="18"/>
      <c r="C19" s="19"/>
      <c r="D19" s="18"/>
      <c r="E19" s="19"/>
      <c r="F19" s="18"/>
      <c r="G19" s="19"/>
    </row>
    <row r="20" spans="1:7" ht="11.25" customHeight="1">
      <c r="A20" s="23" t="s">
        <v>186</v>
      </c>
      <c r="B20" s="18"/>
      <c r="C20" s="19"/>
      <c r="D20" s="18"/>
      <c r="E20" s="19"/>
      <c r="F20" s="18"/>
      <c r="G20" s="19"/>
    </row>
    <row r="21" spans="1:7" ht="11.25" customHeight="1">
      <c r="A21" s="24" t="s">
        <v>122</v>
      </c>
      <c r="B21" s="20"/>
      <c r="C21" s="21"/>
      <c r="D21" s="20"/>
      <c r="E21" s="21"/>
      <c r="F21" s="20"/>
      <c r="G21" s="21"/>
    </row>
    <row r="22" spans="1:7" ht="11.25" customHeight="1">
      <c r="A22" s="2"/>
      <c r="B22" s="1"/>
      <c r="C22" s="1"/>
      <c r="D22" s="1"/>
      <c r="E22" s="1"/>
      <c r="F22" s="1"/>
      <c r="G22" s="1"/>
    </row>
    <row r="23" spans="1:7" ht="11.25" customHeight="1">
      <c r="A23" s="211" t="s">
        <v>47</v>
      </c>
      <c r="B23" s="211"/>
      <c r="C23" s="211"/>
      <c r="D23" s="211"/>
      <c r="E23" s="211"/>
      <c r="F23" s="211"/>
      <c r="G23" s="211"/>
    </row>
    <row r="24" spans="1:7" ht="11.25" customHeight="1">
      <c r="A24" s="27"/>
      <c r="B24" s="28"/>
      <c r="C24" s="29"/>
      <c r="D24" s="210" t="s">
        <v>149</v>
      </c>
      <c r="E24" s="210"/>
      <c r="F24" s="29"/>
      <c r="G24" s="29"/>
    </row>
    <row r="25" spans="1:7" ht="11.25" customHeight="1">
      <c r="A25" s="30" t="s">
        <v>170</v>
      </c>
      <c r="B25" s="205" t="s">
        <v>178</v>
      </c>
      <c r="C25" s="206"/>
      <c r="D25" s="207" t="s">
        <v>179</v>
      </c>
      <c r="E25" s="208"/>
      <c r="F25" s="209" t="s">
        <v>180</v>
      </c>
      <c r="G25" s="207"/>
    </row>
    <row r="26" spans="1:7" ht="11.25" customHeight="1">
      <c r="A26" s="31"/>
      <c r="B26" s="200" t="s">
        <v>150</v>
      </c>
      <c r="C26" s="201"/>
      <c r="D26" s="202" t="s">
        <v>151</v>
      </c>
      <c r="E26" s="203"/>
      <c r="F26" s="204" t="s">
        <v>191</v>
      </c>
      <c r="G26" s="202"/>
    </row>
    <row r="27" spans="1:7" ht="11.25" customHeight="1">
      <c r="A27" s="32" t="s">
        <v>197</v>
      </c>
      <c r="B27" s="33"/>
      <c r="C27" s="34"/>
      <c r="D27" s="33"/>
      <c r="E27" s="34"/>
      <c r="F27" s="33"/>
      <c r="G27" s="34"/>
    </row>
    <row r="28" spans="1:7" ht="11.25" customHeight="1">
      <c r="A28" s="32" t="s">
        <v>198</v>
      </c>
      <c r="B28" s="33"/>
      <c r="C28" s="34"/>
      <c r="D28" s="33"/>
      <c r="E28" s="34"/>
      <c r="F28" s="33"/>
      <c r="G28" s="34"/>
    </row>
    <row r="29" spans="1:7" ht="11.25" customHeight="1">
      <c r="A29" s="35" t="s">
        <v>182</v>
      </c>
      <c r="B29" s="33"/>
      <c r="C29" s="34"/>
      <c r="D29" s="33"/>
      <c r="E29" s="34"/>
      <c r="F29" s="33"/>
      <c r="G29" s="34"/>
    </row>
    <row r="30" spans="1:7" ht="11.25" customHeight="1">
      <c r="A30" s="35" t="s">
        <v>199</v>
      </c>
      <c r="B30" s="33"/>
      <c r="C30" s="34"/>
      <c r="D30" s="33"/>
      <c r="E30" s="34"/>
      <c r="F30" s="33"/>
      <c r="G30" s="34"/>
    </row>
    <row r="31" spans="1:7" ht="11.25" customHeight="1">
      <c r="A31" s="35" t="s">
        <v>183</v>
      </c>
      <c r="B31" s="33"/>
      <c r="C31" s="34"/>
      <c r="D31" s="33"/>
      <c r="E31" s="34"/>
      <c r="F31" s="33"/>
      <c r="G31" s="34"/>
    </row>
    <row r="32" spans="1:7" ht="11.25" customHeight="1">
      <c r="A32" s="35" t="s">
        <v>121</v>
      </c>
      <c r="B32" s="33"/>
      <c r="C32" s="34"/>
      <c r="D32" s="33"/>
      <c r="E32" s="34"/>
      <c r="F32" s="33"/>
      <c r="G32" s="34"/>
    </row>
    <row r="33" spans="1:7" ht="11.25" customHeight="1">
      <c r="A33" s="32" t="s">
        <v>200</v>
      </c>
      <c r="B33" s="33"/>
      <c r="C33" s="34"/>
      <c r="D33" s="33"/>
      <c r="E33" s="34"/>
      <c r="F33" s="33"/>
      <c r="G33" s="34"/>
    </row>
    <row r="34" spans="1:7" ht="11.25" customHeight="1">
      <c r="A34" s="32" t="s">
        <v>201</v>
      </c>
      <c r="B34" s="33"/>
      <c r="C34" s="34"/>
      <c r="D34" s="33"/>
      <c r="E34" s="34"/>
      <c r="F34" s="33"/>
      <c r="G34" s="34"/>
    </row>
    <row r="35" spans="1:7" ht="11.25" customHeight="1">
      <c r="A35" s="36" t="s">
        <v>202</v>
      </c>
      <c r="B35" s="37"/>
      <c r="C35" s="38"/>
      <c r="D35" s="37"/>
      <c r="E35" s="38"/>
      <c r="F35" s="37"/>
      <c r="G35" s="38"/>
    </row>
    <row r="36" spans="1:7" ht="11.25" customHeight="1">
      <c r="A36" s="39"/>
      <c r="B36" s="40"/>
      <c r="C36" s="40"/>
      <c r="D36" s="40"/>
      <c r="E36" s="40"/>
      <c r="F36" s="40"/>
      <c r="G36" s="40"/>
    </row>
    <row r="37" spans="1:7" ht="11.25" customHeight="1">
      <c r="A37" s="41"/>
      <c r="B37" s="42"/>
      <c r="C37" s="43"/>
      <c r="D37" s="188" t="s">
        <v>175</v>
      </c>
      <c r="E37" s="188"/>
      <c r="F37" s="43"/>
      <c r="G37" s="43"/>
    </row>
    <row r="38" spans="1:7" ht="11.25" customHeight="1">
      <c r="A38" s="44" t="s">
        <v>170</v>
      </c>
      <c r="B38" s="189" t="s">
        <v>129</v>
      </c>
      <c r="C38" s="190"/>
      <c r="D38" s="191"/>
      <c r="E38" s="189" t="s">
        <v>131</v>
      </c>
      <c r="F38" s="190"/>
      <c r="G38" s="190"/>
    </row>
    <row r="39" spans="1:7" ht="11.25" customHeight="1">
      <c r="A39" s="45"/>
      <c r="B39" s="192" t="s">
        <v>203</v>
      </c>
      <c r="C39" s="193"/>
      <c r="D39" s="47" t="s">
        <v>204</v>
      </c>
      <c r="E39" s="192" t="s">
        <v>205</v>
      </c>
      <c r="F39" s="193"/>
      <c r="G39" s="46" t="s">
        <v>206</v>
      </c>
    </row>
    <row r="40" spans="1:7" ht="11.25" customHeight="1">
      <c r="A40" s="48" t="s">
        <v>187</v>
      </c>
      <c r="B40" s="37"/>
      <c r="C40" s="38"/>
      <c r="D40" s="49"/>
      <c r="E40" s="37"/>
      <c r="F40" s="38"/>
      <c r="G40" s="37"/>
    </row>
    <row r="41" spans="1:7" ht="11.25" customHeight="1">
      <c r="A41" s="2"/>
      <c r="B41" s="1"/>
      <c r="C41" s="1"/>
      <c r="D41" s="4"/>
      <c r="E41" s="4"/>
      <c r="F41" s="1"/>
      <c r="G41" s="1"/>
    </row>
    <row r="42" spans="1:7" ht="11.25" customHeight="1">
      <c r="A42" s="186" t="s">
        <v>188</v>
      </c>
      <c r="B42" s="186"/>
      <c r="C42" s="186"/>
      <c r="D42" s="186"/>
      <c r="E42" s="130" t="s">
        <v>189</v>
      </c>
      <c r="F42" s="180"/>
      <c r="G42" s="180"/>
    </row>
    <row r="43" spans="1:7" ht="11.25" customHeight="1">
      <c r="A43" s="187"/>
      <c r="B43" s="187"/>
      <c r="C43" s="187"/>
      <c r="D43" s="187"/>
      <c r="E43" s="123"/>
      <c r="F43" s="181"/>
      <c r="G43" s="181"/>
    </row>
    <row r="44" spans="1:7" ht="11.25" customHeight="1">
      <c r="A44" s="9" t="s">
        <v>190</v>
      </c>
      <c r="B44" s="10"/>
      <c r="C44" s="10"/>
      <c r="D44" s="10"/>
      <c r="E44" s="6"/>
      <c r="F44" s="22"/>
      <c r="G44" s="22"/>
    </row>
    <row r="45" ht="11.25" customHeight="1">
      <c r="A45" s="2" t="s">
        <v>167</v>
      </c>
    </row>
  </sheetData>
  <mergeCells count="27">
    <mergeCell ref="A23:G23"/>
    <mergeCell ref="A5:G5"/>
    <mergeCell ref="A3:G3"/>
    <mergeCell ref="A4:G4"/>
    <mergeCell ref="D10:E10"/>
    <mergeCell ref="A6:G6"/>
    <mergeCell ref="A7:G7"/>
    <mergeCell ref="B11:C11"/>
    <mergeCell ref="D11:E11"/>
    <mergeCell ref="F11:G11"/>
    <mergeCell ref="B12:C12"/>
    <mergeCell ref="D12:E12"/>
    <mergeCell ref="F12:G12"/>
    <mergeCell ref="B26:C26"/>
    <mergeCell ref="D26:E26"/>
    <mergeCell ref="F26:G26"/>
    <mergeCell ref="B25:C25"/>
    <mergeCell ref="D25:E25"/>
    <mergeCell ref="F25:G25"/>
    <mergeCell ref="D24:E24"/>
    <mergeCell ref="A42:D43"/>
    <mergeCell ref="E42:G43"/>
    <mergeCell ref="D37:E37"/>
    <mergeCell ref="B38:D38"/>
    <mergeCell ref="E38:G38"/>
    <mergeCell ref="B39:C39"/>
    <mergeCell ref="E39:F39"/>
  </mergeCells>
  <printOptions horizontalCentered="1"/>
  <pageMargins left="0.5905511811023623" right="0.5905511811023623" top="0.5905511811023623" bottom="0.3937007874015748" header="0" footer="0.1968503937007874"/>
  <pageSetup horizontalDpi="600" verticalDpi="6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pre</cp:lastModifiedBy>
  <cp:lastPrinted>2007-05-08T13:32:50Z</cp:lastPrinted>
  <dcterms:created xsi:type="dcterms:W3CDTF">2004-08-09T19:29:24Z</dcterms:created>
  <dcterms:modified xsi:type="dcterms:W3CDTF">2007-05-08T14:06:39Z</dcterms:modified>
  <cp:category/>
  <cp:version/>
  <cp:contentType/>
  <cp:contentStatus/>
</cp:coreProperties>
</file>